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64011"/>
  <mc:AlternateContent xmlns:mc="http://schemas.openxmlformats.org/markup-compatibility/2006">
    <mc:Choice Requires="x15">
      <x15ac:absPath xmlns:x15ac="http://schemas.microsoft.com/office/spreadsheetml/2010/11/ac" url="C:\Users\Mr Hien\Desktop\"/>
    </mc:Choice>
  </mc:AlternateContent>
  <bookViews>
    <workbookView xWindow="0" yWindow="0" windowWidth="15360" windowHeight="7200"/>
  </bookViews>
  <sheets>
    <sheet name="Mẫu ĐỀ NGHỊ " sheetId="1" r:id="rId1"/>
    <sheet name="Mẫu ĐV cũ (2)" sheetId="2" r:id="rId2"/>
  </sheets>
  <externalReferences>
    <externalReference r:id="rId3"/>
  </externalReferences>
  <definedNames>
    <definedName name="Data_Year">'[1]Dữ liệu năm'!$A$2:$A$128</definedName>
    <definedName name="LTS">'[1]Loại tài sản'!$A$2:$A$44</definedName>
  </definedNames>
  <calcPr calcId="162913"/>
</workbook>
</file>

<file path=xl/calcChain.xml><?xml version="1.0" encoding="utf-8"?>
<calcChain xmlns="http://schemas.openxmlformats.org/spreadsheetml/2006/main">
  <c r="I363" i="2" l="1"/>
  <c r="I362" i="2"/>
  <c r="I359" i="2"/>
  <c r="I356" i="2"/>
  <c r="I347" i="2"/>
  <c r="I337" i="2"/>
  <c r="I333" i="2"/>
  <c r="I332" i="2"/>
  <c r="H330" i="2"/>
  <c r="I329" i="2"/>
  <c r="I319" i="2"/>
  <c r="I312" i="2"/>
  <c r="I310" i="2"/>
  <c r="I309" i="2"/>
  <c r="I308" i="2"/>
  <c r="I307" i="2"/>
  <c r="I306" i="2"/>
  <c r="I305" i="2"/>
  <c r="I304" i="2"/>
  <c r="I303" i="2"/>
  <c r="I302" i="2"/>
  <c r="I301" i="2"/>
  <c r="I300" i="2"/>
  <c r="I289" i="2"/>
  <c r="I279" i="2"/>
  <c r="E276" i="2"/>
  <c r="I269" i="2"/>
  <c r="I268" i="2"/>
  <c r="H266" i="2"/>
  <c r="H265" i="2"/>
  <c r="I263" i="2"/>
  <c r="I262" i="2"/>
  <c r="H262" i="2"/>
  <c r="G262" i="2"/>
  <c r="I253" i="2"/>
  <c r="I251" i="2"/>
  <c r="I250" i="2"/>
  <c r="I237" i="2"/>
  <c r="I236" i="2"/>
  <c r="I235" i="2"/>
  <c r="H235" i="2"/>
  <c r="I228" i="2"/>
  <c r="H226" i="2"/>
  <c r="H225" i="2"/>
  <c r="H224" i="2"/>
  <c r="H223" i="2"/>
  <c r="I218" i="2"/>
  <c r="I204" i="2"/>
  <c r="I185" i="2"/>
  <c r="I179" i="2"/>
  <c r="I175" i="2"/>
  <c r="I171" i="2"/>
  <c r="I160" i="2"/>
  <c r="H158" i="2"/>
  <c r="H157" i="2"/>
  <c r="I156" i="2"/>
  <c r="E154" i="2"/>
  <c r="I147" i="2"/>
  <c r="I142" i="2"/>
  <c r="I121" i="2"/>
  <c r="I120" i="2"/>
  <c r="I116" i="2"/>
  <c r="I115" i="2"/>
  <c r="H113" i="2"/>
  <c r="I112" i="2"/>
  <c r="I104" i="2"/>
  <c r="I99" i="2"/>
  <c r="I98" i="2"/>
  <c r="E94" i="2"/>
  <c r="I85" i="2"/>
  <c r="I84" i="2"/>
  <c r="I77" i="2"/>
  <c r="H72" i="2"/>
  <c r="H71" i="2"/>
  <c r="H70" i="2"/>
  <c r="H69" i="2"/>
  <c r="H68" i="2"/>
  <c r="H67" i="2"/>
  <c r="I60" i="2"/>
  <c r="I55" i="2"/>
  <c r="G55" i="2"/>
  <c r="H51" i="2"/>
  <c r="F51" i="2"/>
  <c r="H50" i="2"/>
  <c r="I44" i="2"/>
  <c r="C44" i="2"/>
  <c r="I43" i="2"/>
  <c r="H23" i="2"/>
  <c r="H22" i="2"/>
  <c r="I10" i="2"/>
  <c r="I10" i="1" l="1"/>
</calcChain>
</file>

<file path=xl/sharedStrings.xml><?xml version="1.0" encoding="utf-8"?>
<sst xmlns="http://schemas.openxmlformats.org/spreadsheetml/2006/main" count="1027" uniqueCount="376">
  <si>
    <t>UBND TỈNH HÒA BÌNH</t>
  </si>
  <si>
    <t>SỞ GIÁO DỤC VÀ ĐÀO TẠO</t>
  </si>
  <si>
    <t>DANH MỤC TÀI SẢN NHÀ, ĐẤT VÀ CÁC TÀI SẢN KHÁC THUỘC SỞ GIÁO DỤC VÀ ĐÀO TẠO QUẢN LÝ, SỬ DỤNG ĐỀ XUẤT PHÊ DUYỆT TRÊN PHẦN MỀM QUẢN LÝ TÀI SẢN CÔNG</t>
  </si>
  <si>
    <t>ĐVT: Nghìn đồng</t>
  </si>
  <si>
    <t>Tên danh mục tài sản</t>
  </si>
  <si>
    <t>Stt</t>
  </si>
  <si>
    <t>Đơn vị tính</t>
  </si>
  <si>
    <t>Năm sử dụng</t>
  </si>
  <si>
    <t>Số lượng</t>
  </si>
  <si>
    <t>Nguyên giá</t>
  </si>
  <si>
    <t>Giá trị còn lại</t>
  </si>
  <si>
    <t>Lý do thay đổi, đề xuất</t>
  </si>
  <si>
    <t>Ghi chú</t>
  </si>
  <si>
    <t>Đất</t>
  </si>
  <si>
    <t>m²</t>
  </si>
  <si>
    <t>Số lượng cũ</t>
  </si>
  <si>
    <t>Số lượng mới</t>
  </si>
  <si>
    <t>Nguyên giá cũ</t>
  </si>
  <si>
    <t>Nguyên giá mới</t>
  </si>
  <si>
    <t>Thay đổi nguyên giá theo giá trị đất hiện tại</t>
  </si>
  <si>
    <t>Tăng nguyên giá do cải tạo sửa chữa</t>
  </si>
  <si>
    <t>Tăng mới tài sản do được đầu tư xây dựng</t>
  </si>
  <si>
    <t>Tăng nhập mới trên phần mềm QLTS công</t>
  </si>
  <si>
    <t>Trường THPT Mai Châu</t>
  </si>
  <si>
    <t>Nhà số 3 nhà lớp học B 1979</t>
  </si>
  <si>
    <t>Nhà số 4 nhà lớp học 3 tầng</t>
  </si>
  <si>
    <t>Nhà lớp học A 1979</t>
  </si>
  <si>
    <t>Nhà số 2 nhà lớp học 3 tầng</t>
  </si>
  <si>
    <t>Nhà để xe 2020</t>
  </si>
  <si>
    <t xml:space="preserve">Nhà hiệu bộ nhà 3 tầng cấp 3 </t>
  </si>
  <si>
    <t>Nhà lớp học bộ môn, 
nhà 2 tầng cấp 3</t>
  </si>
  <si>
    <t>Trường PTDTNT THCS&amp;THPT huyện Lạc Thuỷ</t>
  </si>
  <si>
    <t>Cổng và tường rào</t>
  </si>
  <si>
    <t>Trường PTDTNT THCS&amp;THPT huyện Mai Châu</t>
  </si>
  <si>
    <t>Đất khu A</t>
  </si>
  <si>
    <t>Đất  khu B</t>
  </si>
  <si>
    <t>Nhà đa năng</t>
  </si>
  <si>
    <t xml:space="preserve">Tăng mới tài sản do được đầu tư xây dựng </t>
  </si>
  <si>
    <t>Nhà ở học sinh khu B ( 33 phòng)</t>
  </si>
  <si>
    <t>Nhà bếp khu B</t>
  </si>
  <si>
    <t>Nhà hiệu ộ khu A</t>
  </si>
  <si>
    <t>Nhà lớp học 3 tầng khu A 12 phòng</t>
  </si>
  <si>
    <t>Nhà lợp học khu A 3 tầng 3 phòng</t>
  </si>
  <si>
    <t>Nhà nội trú khu B ( nhà C 3 tầng 6 P)</t>
  </si>
  <si>
    <t xml:space="preserve">Sân vườn nội trú khu A </t>
  </si>
  <si>
    <t>Trường THPT Phú Cường</t>
  </si>
  <si>
    <t>Nhà số 2 nhà lớp học</t>
  </si>
  <si>
    <t>Nhà số 3 nhà lớp học</t>
  </si>
  <si>
    <t>Trường THPT Bắc Sơn</t>
  </si>
  <si>
    <t>Nhà để xe 2009</t>
  </si>
  <si>
    <t>Nhà để xe 2013</t>
  </si>
  <si>
    <t>Trường PT DTNT THCS&amp;THPT huyện Lạc Sơn</t>
  </si>
  <si>
    <t>Nhà hiệu bộ</t>
  </si>
  <si>
    <t>Nhà lớp học 8 phòng</t>
  </si>
  <si>
    <t>Nhà số 01 nhà lớp học bộ môn</t>
  </si>
  <si>
    <t>Nhà số 2 ký túc xá</t>
  </si>
  <si>
    <t>Nhà tắm và bể nước cho học sinh</t>
  </si>
  <si>
    <t>Nhà Đa năng</t>
  </si>
  <si>
    <t>Nâng cấp sửa chữa</t>
  </si>
  <si>
    <t>Nhà bộ môn, nhà lớp học 2 tầng</t>
  </si>
  <si>
    <t>Trường THPT Ngô Quyền</t>
  </si>
  <si>
    <t>Trường THPT Thạch Yên</t>
  </si>
  <si>
    <t xml:space="preserve"> Nhà số 1 nhà lớp học 2010</t>
  </si>
  <si>
    <t>Nhà số 2 nhà lớp học 2011</t>
  </si>
  <si>
    <t xml:space="preserve">Nhà số 7 Nhà để xe Giáo viên </t>
  </si>
  <si>
    <t>Tăng mới do đầu tư xây dựng</t>
  </si>
  <si>
    <t xml:space="preserve">Sân trường bồn hoa </t>
  </si>
  <si>
    <t>Sân</t>
  </si>
  <si>
    <t>Trường THPT Đại Đồng</t>
  </si>
  <si>
    <t>Nhà học bộ môn 3 tầng</t>
  </si>
  <si>
    <t>Nhà công vụ số 1</t>
  </si>
  <si>
    <t>Nhà vệ sinh học sinh 2012</t>
  </si>
  <si>
    <t>Nhà số 1 nhà lớp học 2012</t>
  </si>
  <si>
    <t>Nhà vệ sinh Giáo viên 2017</t>
  </si>
  <si>
    <t>Nhà, bếp nội trú học sinh 2018</t>
  </si>
  <si>
    <t>Nhà vệ sinh học sinh 2019</t>
  </si>
  <si>
    <t>Trường THPT Yên Hòa</t>
  </si>
  <si>
    <t>Trường THPT Đà Bắc</t>
  </si>
  <si>
    <t xml:space="preserve">Nhà số 6: Nhà hiệu bộ </t>
  </si>
  <si>
    <t>Nhà lớp học 18 phòng 3 tầng</t>
  </si>
  <si>
    <t>Nhà để xe</t>
  </si>
  <si>
    <t>Sân trường 2</t>
  </si>
  <si>
    <t>Sân trường 1</t>
  </si>
  <si>
    <t>Trường PT DTNT THCS&amp;THPT huyện Đà Bắc</t>
  </si>
  <si>
    <t>Nhà ký túc xá (năm 2011)</t>
  </si>
  <si>
    <t>Nhà số 3</t>
  </si>
  <si>
    <t>Nhà số 8 (2009)</t>
  </si>
  <si>
    <t>Nhà Lớp học và phòng Bộ môn</t>
  </si>
  <si>
    <t>Nhà Hiệu Bộ</t>
  </si>
  <si>
    <t>Đường, sân pê tông</t>
  </si>
  <si>
    <t>Đất đai</t>
  </si>
  <si>
    <t>Trường THPT Mường Chiềng</t>
  </si>
  <si>
    <t>Nhà đa chức năng</t>
  </si>
  <si>
    <t>Trường THPT Cộng Hoà</t>
  </si>
  <si>
    <t>Thay đổi nguyên giá theo giá trị đất hiện tại và diện tích đất theo sổ đỏ</t>
  </si>
  <si>
    <t>Nhà đa chức năng_2021</t>
  </si>
  <si>
    <t>Tường chắn đất_2021</t>
  </si>
  <si>
    <t>Gara xe giáo viên_2021</t>
  </si>
  <si>
    <t>Gara xe học sinh_2021</t>
  </si>
  <si>
    <t>Nhà công vụ  giáo viên_2021</t>
  </si>
  <si>
    <t>Trường THPT Sào Báy</t>
  </si>
  <si>
    <t>Nhà số 1 nhà lớp học 2 tầng 2010</t>
  </si>
  <si>
    <t>Tường rào</t>
  </si>
  <si>
    <t>m</t>
  </si>
  <si>
    <t>Nhà số 1 nhà lớp học 10 phòng 2 tầng</t>
  </si>
  <si>
    <t>Nhà số 5 nhà lớp học thí nghiệm</t>
  </si>
  <si>
    <t>HT</t>
  </si>
  <si>
    <t>Trung tâm GDTX tỉnh</t>
  </si>
  <si>
    <t>Đất (cơ sở 1)</t>
  </si>
  <si>
    <t>Đất (cơ sở 2)</t>
  </si>
  <si>
    <t>Nhà hội trường</t>
  </si>
  <si>
    <t>Nhập mới (chờ duyệt)</t>
  </si>
  <si>
    <t>Nhà vệ sinh công cộng</t>
  </si>
  <si>
    <t>Điều chuyển</t>
  </si>
  <si>
    <t>Nhà lớp học 4 tầng</t>
  </si>
  <si>
    <t>Nhà lớp học 5 tầng</t>
  </si>
  <si>
    <t>Nhà để xe ôt ô</t>
  </si>
  <si>
    <t>Nhà lớp học 6 phòng 3 tầng</t>
  </si>
  <si>
    <t>Nhà nội trú 12 phòng 3 tầng</t>
  </si>
  <si>
    <t>Nhà vệ sinh học sinh</t>
  </si>
  <si>
    <t>Mái che sân nhà Đa năng</t>
  </si>
  <si>
    <t>Tường kè chắn đất</t>
  </si>
  <si>
    <t>Công trình phụ trợ</t>
  </si>
  <si>
    <t xml:space="preserve">Sân vận động </t>
  </si>
  <si>
    <t>Sân đường nội bộ</t>
  </si>
  <si>
    <t>Công trình giao thông</t>
  </si>
  <si>
    <t>Phụ trợ và hạ tầng kiến trúc</t>
  </si>
  <si>
    <t>hạng mục</t>
  </si>
  <si>
    <t>Trường PT DTNT THPT tỉnh</t>
  </si>
  <si>
    <t>Tiếp nhận</t>
  </si>
  <si>
    <t>Nhà Bộ môn</t>
  </si>
  <si>
    <t>Mô hình các dạng năng lượng tái tạo</t>
  </si>
  <si>
    <t>Bộ</t>
  </si>
  <si>
    <t>Trường THPT chuyên Hoàng Văn Thụ</t>
  </si>
  <si>
    <t>Nhà số 1 LH 1993 tiếp nhận ĐC từ DTNT</t>
  </si>
  <si>
    <t>Đã thanh lý năm 2022</t>
  </si>
  <si>
    <t>Nhà số 2 LH 1999 tiếp nhận ĐC từ DTNT 2013</t>
  </si>
  <si>
    <t>Trường THPT Mai Châu B</t>
  </si>
  <si>
    <t>Nhà đa năng (2024)</t>
  </si>
  <si>
    <t>Kè đá (năm 2024)</t>
  </si>
  <si>
    <t>Tăng do điều chỉnh giá đất theo QĐ 48/2021/QĐ-UBND tỉnh</t>
  </si>
  <si>
    <t>Trường THPT Yên Thủy C</t>
  </si>
  <si>
    <t>Tăng do điều chỉnh giá đất theo QĐ số 48/2021/QĐ - UBND tỉnh tháng 8/2021</t>
  </si>
  <si>
    <t>Công trình phụ trợ giai đoạn 1 ( Sân vườn tường rào)</t>
  </si>
  <si>
    <t>Chưa có trên trang QLTS công)</t>
  </si>
  <si>
    <t>Công trình phụ trợ giai đoạn 2( Sân vườn tường rào)</t>
  </si>
  <si>
    <t>Trường PT DTNT THCS&amp;THPT Ngọc Sơn </t>
  </si>
  <si>
    <t>Nhà lớp học THPT</t>
  </si>
  <si>
    <t>Tăng nhập mới trên phần mềm QLTSC</t>
  </si>
  <si>
    <t>Nhà lớp học THCS 2 tầng</t>
  </si>
  <si>
    <t>Nhà hiệu bộ 3 tầng</t>
  </si>
  <si>
    <t>Nhà ký túc xá 2 tầng</t>
  </si>
  <si>
    <t>Nhà đa năng 1 tầng</t>
  </si>
  <si>
    <t>Nhà công vụ 1 tầng</t>
  </si>
  <si>
    <t>Nhà bếp 1 tầng</t>
  </si>
  <si>
    <t xml:space="preserve">Trường PTDTNT THCS&amp;THPT B huyện Mai Châu </t>
  </si>
  <si>
    <t>Nhà bếp và Ký túc học sinh</t>
  </si>
  <si>
    <t>Nhà lớp học 3 phòng 1 tầng</t>
  </si>
  <si>
    <t>Trường THPT Công Nghiệp</t>
  </si>
  <si>
    <t>Nhà số 9 Nhà Thường trực 2010</t>
  </si>
  <si>
    <t>Thanh lý tài sản (QĐ số 760/QĐ-SGD&amp;ĐT ngày 19/4/2024)</t>
  </si>
  <si>
    <t>Nhà số 11 Nhà để xe học sinh 2005</t>
  </si>
  <si>
    <t>Tăng nhập mới TS trên phần mềm QLTS công</t>
  </si>
  <si>
    <t>Trường THPT Yên Thủy B</t>
  </si>
  <si>
    <t xml:space="preserve">Thay đổi nguyên giá theo giá trị đất hiện tại </t>
  </si>
  <si>
    <t>Nhà Hiệu bộ 3 tầng ( 2021 )</t>
  </si>
  <si>
    <t>Công trình phù trợ ( 2021)</t>
  </si>
  <si>
    <t>Trường THPT Kỳ Sơn</t>
  </si>
  <si>
    <t>Nhà số 5 nhà lớp học 2 tầng</t>
  </si>
  <si>
    <t xml:space="preserve">Cải tạo sửa chữa </t>
  </si>
  <si>
    <t>Nhà số 4 nhà lớp học 2 tầng năm 1993</t>
  </si>
  <si>
    <t>Nhà lớp học bộ môn 3 tầng</t>
  </si>
  <si>
    <t>m2</t>
  </si>
  <si>
    <t>Xây dựng mới</t>
  </si>
  <si>
    <t>Nhà đa năng đưa vào sử dụng năm 2023</t>
  </si>
  <si>
    <t>Nhà bộ môn mới</t>
  </si>
  <si>
    <t>Nhà công vụ giáo viên</t>
  </si>
  <si>
    <t>Thanh lý Theo QĐ số 2303/QĐ-SGD&amp;ĐT ngày 06/12/2021</t>
  </si>
  <si>
    <t>Nhà hiệu bộ số 1</t>
  </si>
  <si>
    <t xml:space="preserve">Nhà số 2 Lớp học </t>
  </si>
  <si>
    <t>Nhà số 5 nhà lớp học bộ môn 2 tầng</t>
  </si>
  <si>
    <t>Nhà để xe học sinh 2023</t>
  </si>
  <si>
    <t xml:space="preserve">Nhà vệ sinh giáo viên </t>
  </si>
  <si>
    <t>Nhà để xe học sinh năm 2013</t>
  </si>
  <si>
    <t xml:space="preserve">Nhà để xe giáo viên </t>
  </si>
  <si>
    <t>Nhà bảo vệ + cổng trường</t>
  </si>
  <si>
    <t>Sân trường</t>
  </si>
  <si>
    <t>Trường PT DTNT THCS B huyện Đà Bắc</t>
  </si>
  <si>
    <t>Trường THPT Lạc Thủy C</t>
  </si>
  <si>
    <t>Nhà vệ sinh học sinh (nhà số 10)</t>
  </si>
  <si>
    <t>Sân trường, bồn hoa năm 2018</t>
  </si>
  <si>
    <t>Tường rào 2010</t>
  </si>
  <si>
    <t>Sân, đường, bồn cây 2010</t>
  </si>
  <si>
    <t>Nhà số 9 nhà Vệ sinh học sinh 2011</t>
  </si>
  <si>
    <t>Nhà số 5 Nhà hiệu bộ</t>
  </si>
  <si>
    <t>Trường THPT Lạc Sơn</t>
  </si>
  <si>
    <t>Đất Trường THPT Lạc Sơn</t>
  </si>
  <si>
    <t>Đất Trung tâm GDTX huyện Lạc Sơn ( cũ)</t>
  </si>
  <si>
    <t>Trường THPT Quyết Thắng</t>
  </si>
  <si>
    <t>Đất Trường THPT Quyết Thắng</t>
  </si>
  <si>
    <t>Thay đổi nguyên giá theo giá trị đất hiện tại và theo đo đạc cấp sổ</t>
  </si>
  <si>
    <t>Nhà số 9 (Nhà ký KTX 2 tầng nhà B)</t>
  </si>
  <si>
    <t>Nhà số 10(Nhà bóng bàn(</t>
  </si>
  <si>
    <t>Nhà ăn + CLB</t>
  </si>
  <si>
    <t>Thay đổi nguyên giáo do cải tạo sửa chữa</t>
  </si>
  <si>
    <t>Nhà số 5</t>
  </si>
  <si>
    <t>Nhà số 4</t>
  </si>
  <si>
    <t>Nhà số 6</t>
  </si>
  <si>
    <t>Trường THPT Kim Bôi</t>
  </si>
  <si>
    <t>Nhà lớp học 6 phòng</t>
  </si>
  <si>
    <t>Nhà thư viện</t>
  </si>
  <si>
    <t>Nhà truyền thống</t>
  </si>
  <si>
    <t>Kè + tường bao</t>
  </si>
  <si>
    <t>Lát gạch sân trường</t>
  </si>
  <si>
    <t>Trường PT DTNT THCS &amp; THPT huyện Lương Sơn</t>
  </si>
  <si>
    <t>Tăng nhập mới trên phần mềm QLTS công, thay đổi nguyên giá theo giá trị đất hiện tại</t>
  </si>
  <si>
    <t>Nhà bộ môn</t>
  </si>
  <si>
    <t>Nhà nội trú 3 tầng</t>
  </si>
  <si>
    <t>Nhà nội trú 2 tầng</t>
  </si>
  <si>
    <t>Nhà 6 phòng học</t>
  </si>
  <si>
    <t>Nhà lớp học lý thuyết</t>
  </si>
  <si>
    <t>Nhà hành chính- thư viện</t>
  </si>
  <si>
    <t>Nhà thực hành động</t>
  </si>
  <si>
    <t>Nhà thực hành tĩnh</t>
  </si>
  <si>
    <t>Nhà thường trực, cổng, tường rào</t>
  </si>
  <si>
    <t>Cái</t>
  </si>
  <si>
    <t>Thoát nước và cấp nước</t>
  </si>
  <si>
    <t>Ht</t>
  </si>
  <si>
    <t>Trạm biến áp</t>
  </si>
  <si>
    <t>Trường THPT Lương Sơn</t>
  </si>
  <si>
    <t>Nhà số 2 nhà làm việc văn phòng</t>
  </si>
  <si>
    <t>Giảm do thanh lý tài sản</t>
  </si>
  <si>
    <t>Đất Trường THPT Lương Sơn</t>
  </si>
  <si>
    <t>Đất Trường THPT Nguyễn Trãi( điểm trường)</t>
  </si>
  <si>
    <t>Chưa tăng trên PMCS</t>
  </si>
  <si>
    <t>Trường THPT Lũng Vân</t>
  </si>
  <si>
    <t>Sân cỏ nhân tạo</t>
  </si>
  <si>
    <t>Tăng mới tài sản do tiếp nhận tài trợ</t>
  </si>
  <si>
    <t>Nhà thường trực</t>
  </si>
  <si>
    <t>Nhà nội trú học sinh</t>
  </si>
  <si>
    <t>Tăng nhập mới do tiếp nhận tài trợ</t>
  </si>
  <si>
    <t>Nhà vệ sinh giáo viên</t>
  </si>
  <si>
    <t>Sân trường lát gạch</t>
  </si>
  <si>
    <t>Trường THPT Lạc Thủy</t>
  </si>
  <si>
    <t>Tên trường cũ: Trường THCS&amp;THPT Ngọc Sơn</t>
  </si>
  <si>
    <t>Tên mới: Trường PT DTNT THCS&amp;THPT Ngọc Sơn</t>
  </si>
  <si>
    <t>Thay đổi tên trường</t>
  </si>
  <si>
    <t>Nhà ở GV mới sửa chữa nâng cấp, nhà lớp học 1 tầng</t>
  </si>
  <si>
    <t xml:space="preserve"> Nhà bảo vệ, cổng trường_2021</t>
  </si>
  <si>
    <t>Xác định quyền sử dụng đất</t>
  </si>
  <si>
    <t>Trường THPT Đoàn Kết</t>
  </si>
  <si>
    <t>Tăng thêm diện tích giao bổ sung (1.633m²)</t>
  </si>
  <si>
    <t>Thay đổi nguyên giá theo giá đất hiện tại</t>
  </si>
  <si>
    <t xml:space="preserve">Tăng nguyên giá do Cải tạo, sửa chữa  </t>
  </si>
  <si>
    <t>211,7</t>
  </si>
  <si>
    <t>Thay tên và mục đích sử dụng. Tên cũ là nhà số 5 nhà lớp học tên mới là Nhà hiệu bộ</t>
  </si>
  <si>
    <t>Nhà công vụ 6 phòng</t>
  </si>
  <si>
    <t>215,08</t>
  </si>
  <si>
    <t>Tách từ nhà công vụ + nhà lớp học 8 phòng</t>
  </si>
  <si>
    <t>Nhà bộ môn 2 tầng 4 phòng</t>
  </si>
  <si>
    <t>700,92</t>
  </si>
  <si>
    <t>Tách từ nhà công vụ + nhà lớp học 8 phòng đổi tên là nhà bộ môn 2 tầng 4 phòng</t>
  </si>
  <si>
    <t>Nhà vệ sinh học sinh (2016)</t>
  </si>
  <si>
    <t>Nhập thiếu</t>
  </si>
  <si>
    <t>Nhà lớp học 12 phòng</t>
  </si>
  <si>
    <t>Thay đổi nguyên giá theo giá trị đất hiện tại (QĐ số 43/2023/QĐ-UBND ngày 19/12/2023</t>
  </si>
  <si>
    <t>Đất ( trụ sở)</t>
  </si>
  <si>
    <t>Đất ( khu nhà công vụ)</t>
  </si>
  <si>
    <t>Nhà bảo vệ</t>
  </si>
  <si>
    <t>Nhà vệ sinh học sinh năm 2019</t>
  </si>
  <si>
    <t>Nhà vệ sinh khu nhà đa năng</t>
  </si>
  <si>
    <t>Nhà số 9 Nhà lớp số 3 12P (XD2011)</t>
  </si>
  <si>
    <t xml:space="preserve"> m²</t>
  </si>
  <si>
    <t>Nhà số 10 Nhà đa chức năng 2012</t>
  </si>
  <si>
    <t>Nhà số 7 nhà lớp học số 1,THPT Mường Bi (2001)</t>
  </si>
  <si>
    <t>Sân trường ( Sân bê tông 2012 + lát gạch 2021)</t>
  </si>
  <si>
    <t>Tường rào, cổng trường, sân trường</t>
  </si>
  <si>
    <t>Trường THPT Mường Bi</t>
  </si>
  <si>
    <t>Trường THPT Thanh Hà</t>
  </si>
  <si>
    <t>Nhà lớp học bộ môn kết hợp nhà chức năng</t>
  </si>
  <si>
    <t>Xây dựng tăng mới</t>
  </si>
  <si>
    <t>Sửa chữa tăng nguyên giá</t>
  </si>
  <si>
    <t>Nhà Bảo vệ</t>
  </si>
  <si>
    <t>Nhà để xe học sinh</t>
  </si>
  <si>
    <t>Tăng mới</t>
  </si>
  <si>
    <t>Nhà để xe giáo viên</t>
  </si>
  <si>
    <t>Nhà cầu</t>
  </si>
  <si>
    <t>Nhà Thư viên</t>
  </si>
  <si>
    <t>Trường THPT Cù Chính Lan</t>
  </si>
  <si>
    <t xml:space="preserve">Đất </t>
  </si>
  <si>
    <t>Nhà lớp học phân lũ</t>
  </si>
  <si>
    <t xml:space="preserve">Nhà vệ sinh học sinh </t>
  </si>
  <si>
    <t>Nhà để xe Ga za 2 bánh 2006</t>
  </si>
  <si>
    <t>Nhà để xe Ga za 2 bánh 2007</t>
  </si>
  <si>
    <t>TRường phổ thông DTNT THCS&amp;THPT huyện Kim Bôi</t>
  </si>
  <si>
    <t>Nhà số 1 - nhà hiệu bộ 2 tầng</t>
  </si>
  <si>
    <t>Nhà số 2 - nhà lớp học  2 tầng</t>
  </si>
  <si>
    <t>Nhà số 3 - nhà ký túc xá   2 tầng ( THCS)</t>
  </si>
  <si>
    <t>Nhà số 4 - nhà bếp</t>
  </si>
  <si>
    <t>Nhà số 5 - nhà các phòng học bộ môn</t>
  </si>
  <si>
    <t>Nhà số 6 - nhà Đa năng 1 tầng</t>
  </si>
  <si>
    <t>Nhà số 7 - nhà để xe giáo viên</t>
  </si>
  <si>
    <t>Nhà số 8 - nhà vệ sinh học sinh</t>
  </si>
  <si>
    <t>Nhà số 9 - nhà Ký túc xá 2 tầng (THPT)</t>
  </si>
  <si>
    <t>Nhà số 10 - nhà lớp học bộ môn 3 tầng</t>
  </si>
  <si>
    <t>Trường phổ thông DTNT THCS&amp;THPT huyện Tân Lạc</t>
  </si>
  <si>
    <t>Trường THPT Nam Lương Sơn</t>
  </si>
  <si>
    <t>Thay đổi diện tích và giá đất mới</t>
  </si>
  <si>
    <t>Sân Trường( phía trước)</t>
  </si>
  <si>
    <t>Nhà lớp học số 1</t>
  </si>
  <si>
    <t>Tăng nguyên giá do cải tạo sửa chữa, mở rộng.</t>
  </si>
  <si>
    <t>Nhà vệ sinh  học sinh(phía sau thư viện)</t>
  </si>
  <si>
    <t>Tăng nguyên giá do cải tạo sửa chữa.</t>
  </si>
  <si>
    <t>Nhà hiệu bộ số 3</t>
  </si>
  <si>
    <t>Thanh lý</t>
  </si>
  <si>
    <t>Trường Cao đẳng Sư phạm Hòa Bình</t>
  </si>
  <si>
    <t>Đường kết nối từ nhà thư viện tới nhà ăn</t>
  </si>
  <si>
    <t>Nhà Thư viện</t>
  </si>
  <si>
    <t>Nhà số 2 nhà ăn sinh viên</t>
  </si>
  <si>
    <t>Tăng nguyên giá do cải tạo sữa chữa</t>
  </si>
  <si>
    <t>Nhà số 11 nhà ở KTX 4 tầng</t>
  </si>
  <si>
    <t>Nhà bảo vệ - Gara oto - Khởi nghiệp</t>
  </si>
  <si>
    <t>Nhà số 9 nhà lớp học 4 tầng</t>
  </si>
  <si>
    <t>Nhà số 7 nhà xưởng (Thí nghiệm lý)</t>
  </si>
  <si>
    <t>Xe ô tô-28A-00452</t>
  </si>
  <si>
    <t>0</t>
  </si>
  <si>
    <t>Nhà vệ sinh học sinh 2017-01</t>
  </si>
  <si>
    <t>Nhà vệ sinh học sinh 2017-02</t>
  </si>
  <si>
    <t>Nhà để xe giáo viên.2011</t>
  </si>
  <si>
    <t>Nhà để xe giáo viên.2013</t>
  </si>
  <si>
    <t>Trường THPT19-5 Kim Bôi</t>
  </si>
  <si>
    <t>Thay đổi diện tích +Thay đổi nguyên giá theo giá trị đất hiện tại</t>
  </si>
  <si>
    <t>Nhà số 1 ( nhà lớp học A)</t>
  </si>
  <si>
    <t>Nhà số 3 ( nhà hiệu bộ)</t>
  </si>
  <si>
    <t>Nhà để xe giáo viên số 1</t>
  </si>
  <si>
    <t>154,44</t>
  </si>
  <si>
    <t>Tăng do tăng mới PMQLTSC</t>
  </si>
  <si>
    <t>Nhà để xe giáo viên số 2</t>
  </si>
  <si>
    <t>168,48</t>
  </si>
  <si>
    <t>61,5</t>
  </si>
  <si>
    <t>Cổng trường, nhà bảo vệ</t>
  </si>
  <si>
    <t>Trường THPT Tân Lạc</t>
  </si>
  <si>
    <t>Hệ thống cấp điện, điện chiếu sáng (Hệ thống điện)</t>
  </si>
  <si>
    <t>Hệ thống</t>
  </si>
  <si>
    <t>Chưa được phê duyệt trên TS công</t>
  </si>
  <si>
    <t>Đường bê tông (Sân vận động)</t>
  </si>
  <si>
    <t>Sân gạch Terrato (Sân trường 2)</t>
  </si>
  <si>
    <t>Tường rào, kè đá bao quanh khuôn viên trường 2017 (Tường rào, kè đá 1)</t>
  </si>
  <si>
    <t>Hệ thống phòng cháy, chữa cháy</t>
  </si>
  <si>
    <t xml:space="preserve">Tăng nguyên giá do tăng giá đất </t>
  </si>
  <si>
    <t xml:space="preserve">Nâng cấp sửa chữa do được đầu tư xây dựng </t>
  </si>
  <si>
    <t>Nhà quản sinh khu B</t>
  </si>
  <si>
    <t>Nhà trực bảo vệ khu A</t>
  </si>
  <si>
    <t>báo tăng (chờ duyệt)</t>
  </si>
  <si>
    <t>Báo tăng (chờ duyệt)</t>
  </si>
  <si>
    <t>Kè tường bao</t>
  </si>
  <si>
    <t>Trường phổ thông DTNT THCS&amp;THPT huyện Cao Phong</t>
  </si>
  <si>
    <t xml:space="preserve">Nhà bảo vệ </t>
  </si>
  <si>
    <t>Hiện có</t>
  </si>
  <si>
    <t>Cổng Trường</t>
  </si>
  <si>
    <t xml:space="preserve">Trường PT DTNT THCS THPT huyện Yên Thủy </t>
  </si>
  <si>
    <t>Nhà số 5: Nhà bếp + ăn học sinh</t>
  </si>
  <si>
    <t>Trường THPT Yên Thủy A</t>
  </si>
  <si>
    <t>Nhà thư viện, thí nghiệm, truyền thống</t>
  </si>
  <si>
    <t>Sân trường(đưa vào sd năm 2011, sửa chữa năm 2016,2017)</t>
  </si>
  <si>
    <t>Nhập mới vào phần mềm (đưa vào sử dụng năm 2010, sửa chữa năm 2016,2017)</t>
  </si>
  <si>
    <t>Vật kiến trúc: Cải tạo mái che khu để xe học sinh (từ cổng vào bên trái) (đưa vào sd năm 2003, sửa chữa năm 2024)</t>
  </si>
  <si>
    <t>Cải tạo, sửa chữa nhà công vụ giáo viên 3 phòng (đưa vào sd năm 2011, cải tạo sửa chữa năm 2024)</t>
  </si>
  <si>
    <t>Văn Phòng Sở Giáo dục và Đào tạo</t>
  </si>
  <si>
    <t>Nhà số 7 năm 2002</t>
  </si>
  <si>
    <t>Nhà dể bơm PCCC</t>
  </si>
  <si>
    <t>Bậc lan can , bậc lên xuống</t>
  </si>
  <si>
    <t>cái</t>
  </si>
  <si>
    <t>(Kèm theo Công văn số         /SGD&amp;ĐT-KHTC ngày        tháng     năm 2025 của Sở Giáo dục và Đào tạo Hòa Bình)</t>
  </si>
  <si>
    <t>Trường THPT ………………..</t>
  </si>
  <si>
    <t>Nhà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</si>
</sst>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 _₫_-;\-* #,##0\ _₫_-;_-* &quot;-&quot;\ _₫_-;_-@_-"/>
    <numFmt numFmtId="43" formatCode="_-* #,##0.00\ _₫_-;\-* #,##0.00\ _₫_-;_-* &quot;-&quot;??\ _₫_-;_-@_-"/>
    <numFmt numFmtId="164" formatCode="_-* #,##0\ _₫_-;\-* #,##0\ _₫_-;_-* &quot;-&quot;??\ _₫_-;_-@_-"/>
    <numFmt numFmtId="165" formatCode="[$-1042A]#,##0.000"/>
    <numFmt numFmtId="166" formatCode="[$-1042A]#,##0"/>
    <numFmt numFmtId="167" formatCode="_-* #,##0.0\ _₫_-;\-* #,##0.0\ _₫_-;_-* &quot;-&quot;??\ _₫_-;_-@_-"/>
    <numFmt numFmtId="168" formatCode="_(* #,##0_);_(* \(#,##0\);_(* &quot;-&quot;??_);_(@_)"/>
    <numFmt numFmtId="169" formatCode="#,##0.000"/>
  </numFmts>
  <fonts count="20" x14ac:knownFonts="1">
    <font>
      <sz val="14"/>
      <color theme="1"/>
      <name val="Times New Roman"/>
      <family val="2"/>
      <charset val="163"/>
    </font>
    <font>
      <sz val="14"/>
      <color indexed="8"/>
      <name val="Times New Roman"/>
      <family val="2"/>
      <charset val="163"/>
    </font>
    <font>
      <i/>
      <sz val="12"/>
      <color indexed="8"/>
      <name val="Times New Roman"/>
      <family val="1"/>
    </font>
    <font>
      <sz val="12"/>
      <color indexed="8"/>
      <name val="Times New Roman"/>
      <family val="2"/>
      <charset val="163"/>
    </font>
    <font>
      <b/>
      <sz val="12"/>
      <color indexed="8"/>
      <name val="Times New Roman"/>
      <family val="1"/>
    </font>
    <font>
      <b/>
      <sz val="12"/>
      <color indexed="8"/>
      <name val="Times New Roman"/>
      <family val="2"/>
      <charset val="163"/>
    </font>
    <font>
      <b/>
      <i/>
      <sz val="12"/>
      <color indexed="8"/>
      <name val="Times New Roman"/>
      <family val="1"/>
    </font>
    <font>
      <sz val="12"/>
      <color indexed="8"/>
      <name val="Times New Roman"/>
      <family val="1"/>
    </font>
    <font>
      <sz val="12"/>
      <name val="Times New Roman"/>
      <family val="2"/>
      <charset val="163"/>
    </font>
    <font>
      <sz val="12"/>
      <color indexed="8"/>
      <name val="Times New Roman"/>
      <family val="1"/>
      <charset val="163"/>
    </font>
    <font>
      <sz val="12"/>
      <color indexed="8"/>
      <name val="Times New Roman"/>
      <family val="1"/>
    </font>
    <font>
      <sz val="12"/>
      <name val="Times New Roman"/>
      <family val="1"/>
    </font>
    <font>
      <sz val="12"/>
      <color indexed="8"/>
      <name val="Times New Roman"/>
      <family val="2"/>
      <charset val="163"/>
    </font>
    <font>
      <sz val="12"/>
      <name val="Times New Roman"/>
      <family val="1"/>
      <charset val="163"/>
    </font>
    <font>
      <sz val="12"/>
      <color indexed="8"/>
      <name val="Times New Roman"/>
      <family val="1"/>
      <charset val="163"/>
    </font>
    <font>
      <sz val="12"/>
      <name val=".VnTime"/>
      <family val="2"/>
    </font>
    <font>
      <sz val="12"/>
      <color indexed="10"/>
      <name val="Times New Roman"/>
      <family val="2"/>
      <charset val="163"/>
    </font>
    <font>
      <b/>
      <sz val="12"/>
      <color indexed="8"/>
      <name val="Times New Roman"/>
      <family val="1"/>
      <charset val="163"/>
    </font>
    <font>
      <b/>
      <sz val="14"/>
      <color indexed="8"/>
      <name val="Times New Roman"/>
      <family val="1"/>
    </font>
    <font>
      <sz val="10"/>
      <color theme="1"/>
      <name val="Times New Roman"/>
      <family val="2"/>
      <charset val="163"/>
    </font>
  </fonts>
  <fills count="7">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indexed="9"/>
        <bgColor indexed="0"/>
      </patternFill>
    </fill>
    <fill>
      <patternFill patternType="solid">
        <fgColor indexed="9"/>
        <bgColor indexed="9"/>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43" fontId="1" fillId="0" borderId="0" applyFont="0" applyFill="0" applyBorder="0" applyAlignment="0" applyProtection="0"/>
    <xf numFmtId="41" fontId="1" fillId="0" borderId="0" applyFont="0" applyFill="0" applyBorder="0" applyAlignment="0" applyProtection="0"/>
  </cellStyleXfs>
  <cellXfs count="149">
    <xf numFmtId="0" fontId="0" fillId="0" borderId="0" xfId="0"/>
    <xf numFmtId="0" fontId="8" fillId="2" borderId="1" xfId="0" applyFont="1" applyFill="1" applyBorder="1" applyAlignment="1">
      <alignment horizontal="center" vertical="center"/>
    </xf>
    <xf numFmtId="0" fontId="8" fillId="2" borderId="1" xfId="0" applyFont="1" applyFill="1" applyBorder="1" applyAlignment="1">
      <alignment horizontal="justify" vertical="center"/>
    </xf>
    <xf numFmtId="0" fontId="3" fillId="2" borderId="1" xfId="0" applyFont="1" applyFill="1" applyBorder="1" applyAlignment="1">
      <alignment horizontal="center" vertical="center"/>
    </xf>
    <xf numFmtId="0" fontId="3" fillId="2" borderId="1" xfId="0" applyFont="1" applyFill="1" applyBorder="1" applyAlignment="1">
      <alignment vertical="center"/>
    </xf>
    <xf numFmtId="164" fontId="3" fillId="2" borderId="1" xfId="1" applyNumberFormat="1" applyFont="1" applyFill="1" applyBorder="1" applyAlignment="1">
      <alignment horizontal="right" vertical="center"/>
    </xf>
    <xf numFmtId="0" fontId="3" fillId="2" borderId="1" xfId="0" applyFont="1" applyFill="1" applyBorder="1" applyAlignment="1">
      <alignment horizontal="justify" vertical="center"/>
    </xf>
    <xf numFmtId="164" fontId="3" fillId="2" borderId="1" xfId="1" applyNumberFormat="1" applyFont="1" applyFill="1" applyBorder="1" applyAlignment="1">
      <alignment vertical="center"/>
    </xf>
    <xf numFmtId="4" fontId="3" fillId="2" borderId="1" xfId="2" applyNumberFormat="1" applyFont="1" applyFill="1" applyBorder="1" applyAlignment="1">
      <alignment vertical="center"/>
    </xf>
    <xf numFmtId="39" fontId="3" fillId="2" borderId="1" xfId="1" applyNumberFormat="1" applyFont="1" applyFill="1" applyBorder="1" applyAlignment="1">
      <alignment vertical="center"/>
    </xf>
    <xf numFmtId="0" fontId="3" fillId="2" borderId="1" xfId="0" applyFont="1" applyFill="1" applyBorder="1" applyAlignment="1">
      <alignment horizontal="justify" vertical="center" wrapText="1"/>
    </xf>
    <xf numFmtId="0" fontId="5" fillId="3" borderId="1" xfId="0" applyFont="1" applyFill="1" applyBorder="1" applyAlignment="1">
      <alignment horizontal="center" vertical="center"/>
    </xf>
    <xf numFmtId="0" fontId="5" fillId="3" borderId="1" xfId="0" applyFont="1" applyFill="1" applyBorder="1" applyAlignment="1">
      <alignment horizontal="justify" vertical="center"/>
    </xf>
    <xf numFmtId="0" fontId="5" fillId="3" borderId="1" xfId="0" applyFont="1" applyFill="1" applyBorder="1" applyAlignment="1">
      <alignment vertical="center"/>
    </xf>
    <xf numFmtId="0" fontId="4" fillId="3" borderId="1" xfId="0" applyFont="1" applyFill="1" applyBorder="1" applyAlignment="1">
      <alignment horizontal="center" vertical="center"/>
    </xf>
    <xf numFmtId="0" fontId="4" fillId="3" borderId="1" xfId="0" applyFont="1" applyFill="1" applyBorder="1" applyAlignment="1">
      <alignment horizontal="justify" vertical="center"/>
    </xf>
    <xf numFmtId="0" fontId="4" fillId="3" borderId="1" xfId="0" applyFont="1" applyFill="1" applyBorder="1" applyAlignment="1">
      <alignment vertical="center"/>
    </xf>
    <xf numFmtId="0" fontId="7" fillId="2" borderId="1" xfId="0" applyFont="1" applyFill="1" applyBorder="1" applyAlignment="1">
      <alignment horizontal="center" vertical="center"/>
    </xf>
    <xf numFmtId="3" fontId="7" fillId="2" borderId="1" xfId="0" applyNumberFormat="1" applyFont="1" applyFill="1" applyBorder="1" applyAlignment="1">
      <alignment horizontal="right" vertical="center"/>
    </xf>
    <xf numFmtId="0" fontId="7" fillId="2" borderId="1" xfId="0" applyFont="1" applyFill="1" applyBorder="1" applyAlignment="1">
      <alignment horizontal="right" vertical="center"/>
    </xf>
    <xf numFmtId="0" fontId="7" fillId="2" borderId="1" xfId="0" applyFont="1" applyFill="1" applyBorder="1" applyAlignment="1">
      <alignment vertical="center"/>
    </xf>
    <xf numFmtId="0" fontId="7" fillId="2" borderId="1" xfId="0" applyFont="1" applyFill="1" applyBorder="1" applyAlignment="1">
      <alignment horizontal="justify" vertical="center"/>
    </xf>
    <xf numFmtId="3" fontId="7" fillId="2" borderId="1" xfId="0" applyNumberFormat="1" applyFont="1" applyFill="1" applyBorder="1" applyAlignment="1">
      <alignment vertical="center" wrapText="1"/>
    </xf>
    <xf numFmtId="0" fontId="7" fillId="2" borderId="1" xfId="0" applyFont="1" applyFill="1" applyBorder="1" applyAlignment="1">
      <alignment horizontal="justify" vertical="center" wrapText="1"/>
    </xf>
    <xf numFmtId="165" fontId="14" fillId="2" borderId="1" xfId="0" applyNumberFormat="1" applyFont="1" applyFill="1" applyBorder="1" applyAlignment="1">
      <alignment vertical="center"/>
    </xf>
    <xf numFmtId="166" fontId="11" fillId="2" borderId="1" xfId="1" applyNumberFormat="1" applyFont="1" applyFill="1" applyBorder="1" applyAlignment="1">
      <alignment vertical="center"/>
    </xf>
    <xf numFmtId="0" fontId="4" fillId="3" borderId="1" xfId="0" applyFont="1" applyFill="1" applyBorder="1" applyAlignment="1">
      <alignment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justify" vertical="center" wrapText="1"/>
    </xf>
    <xf numFmtId="0" fontId="11" fillId="2" borderId="1" xfId="0" applyFont="1" applyFill="1" applyBorder="1" applyAlignment="1">
      <alignment horizontal="justify" vertical="center"/>
    </xf>
    <xf numFmtId="0" fontId="15" fillId="2" borderId="1" xfId="0" applyFont="1" applyFill="1" applyBorder="1" applyAlignment="1">
      <alignment horizontal="center" vertical="center" wrapText="1"/>
    </xf>
    <xf numFmtId="0" fontId="13" fillId="4" borderId="1" xfId="0" applyFont="1" applyFill="1" applyBorder="1" applyAlignment="1" applyProtection="1">
      <alignment horizontal="center" vertical="center" wrapText="1" shrinkToFit="1"/>
      <protection locked="0"/>
    </xf>
    <xf numFmtId="0" fontId="16" fillId="2" borderId="1" xfId="0" applyFont="1" applyFill="1" applyBorder="1" applyAlignment="1">
      <alignment vertical="center"/>
    </xf>
    <xf numFmtId="0" fontId="3" fillId="3" borderId="1" xfId="0" applyFont="1" applyFill="1" applyBorder="1" applyAlignment="1">
      <alignment vertical="center"/>
    </xf>
    <xf numFmtId="0" fontId="14" fillId="2" borderId="1" xfId="0" applyFont="1" applyFill="1" applyBorder="1" applyAlignment="1">
      <alignment horizontal="center" vertical="center"/>
    </xf>
    <xf numFmtId="0" fontId="14" fillId="2" borderId="1" xfId="0" applyFont="1" applyFill="1" applyBorder="1" applyAlignment="1">
      <alignment horizontal="justify" vertical="center"/>
    </xf>
    <xf numFmtId="168" fontId="14" fillId="2" borderId="1" xfId="1" applyNumberFormat="1" applyFont="1" applyFill="1" applyBorder="1" applyAlignment="1" applyProtection="1">
      <alignment horizontal="left" vertical="center"/>
      <protection locked="0"/>
    </xf>
    <xf numFmtId="0" fontId="14" fillId="2" borderId="1" xfId="0" applyFont="1" applyFill="1" applyBorder="1" applyAlignment="1">
      <alignment horizontal="justify" vertical="center" wrapText="1"/>
    </xf>
    <xf numFmtId="167" fontId="14" fillId="2" borderId="1" xfId="1" applyNumberFormat="1" applyFont="1" applyFill="1" applyBorder="1" applyAlignment="1">
      <alignment horizontal="right" vertical="center"/>
    </xf>
    <xf numFmtId="0" fontId="14" fillId="2" borderId="1" xfId="0" applyFont="1" applyFill="1" applyBorder="1" applyAlignment="1">
      <alignment vertical="center"/>
    </xf>
    <xf numFmtId="0" fontId="14" fillId="2" borderId="1" xfId="0" applyFont="1" applyFill="1" applyBorder="1" applyAlignment="1">
      <alignment vertical="center" wrapText="1"/>
    </xf>
    <xf numFmtId="3" fontId="14" fillId="2" borderId="1" xfId="0" applyNumberFormat="1" applyFont="1" applyFill="1" applyBorder="1" applyAlignment="1">
      <alignment vertical="center" wrapText="1"/>
    </xf>
    <xf numFmtId="164" fontId="14" fillId="2" borderId="1" xfId="1" applyNumberFormat="1" applyFont="1" applyFill="1" applyBorder="1" applyAlignment="1">
      <alignment horizontal="right" vertical="center"/>
    </xf>
    <xf numFmtId="3" fontId="14" fillId="2" borderId="1" xfId="0" applyNumberFormat="1" applyFont="1" applyFill="1" applyBorder="1" applyAlignment="1">
      <alignment vertical="center"/>
    </xf>
    <xf numFmtId="169" fontId="14" fillId="2" borderId="1" xfId="0" applyNumberFormat="1" applyFont="1" applyFill="1" applyBorder="1" applyAlignment="1">
      <alignment vertical="center" wrapText="1"/>
    </xf>
    <xf numFmtId="3" fontId="14" fillId="2" borderId="1" xfId="0" applyNumberFormat="1" applyFont="1" applyFill="1" applyBorder="1" applyAlignment="1">
      <alignment horizontal="right" vertical="center" wrapText="1"/>
    </xf>
    <xf numFmtId="0" fontId="14" fillId="2" borderId="1" xfId="0" applyNumberFormat="1" applyFont="1" applyFill="1" applyBorder="1" applyAlignment="1">
      <alignment horizontal="justify" vertical="center"/>
    </xf>
    <xf numFmtId="0" fontId="3" fillId="2" borderId="0" xfId="0" applyFont="1" applyFill="1" applyAlignment="1">
      <alignment horizontal="center"/>
    </xf>
    <xf numFmtId="0" fontId="3" fillId="2" borderId="0" xfId="0" applyFont="1" applyFill="1"/>
    <xf numFmtId="0" fontId="3" fillId="2" borderId="0" xfId="0" applyFont="1" applyFill="1" applyAlignment="1">
      <alignment horizontal="justify"/>
    </xf>
    <xf numFmtId="0" fontId="0" fillId="2" borderId="0" xfId="0" applyFill="1"/>
    <xf numFmtId="0" fontId="5" fillId="2" borderId="0" xfId="0" applyFont="1" applyFill="1" applyAlignment="1">
      <alignment horizontal="center"/>
    </xf>
    <xf numFmtId="0" fontId="3" fillId="2" borderId="0" xfId="0" applyFont="1" applyFill="1" applyAlignment="1">
      <alignment horizontal="center" vertical="center"/>
    </xf>
    <xf numFmtId="0" fontId="0" fillId="2" borderId="0" xfId="0" applyFill="1" applyAlignment="1">
      <alignment horizontal="center" vertical="center"/>
    </xf>
    <xf numFmtId="0" fontId="0" fillId="2" borderId="0" xfId="0" applyFill="1" applyAlignment="1">
      <alignment horizontal="justify"/>
    </xf>
    <xf numFmtId="0" fontId="0" fillId="2" borderId="0" xfId="0" applyFill="1" applyAlignment="1">
      <alignment horizontal="center"/>
    </xf>
    <xf numFmtId="0" fontId="4" fillId="2" borderId="1" xfId="0" applyFont="1" applyFill="1" applyBorder="1" applyAlignment="1">
      <alignment horizontal="center" vertical="center" wrapText="1"/>
    </xf>
    <xf numFmtId="0" fontId="3" fillId="2" borderId="0" xfId="0" applyFont="1" applyFill="1" applyAlignment="1">
      <alignment vertical="center"/>
    </xf>
    <xf numFmtId="3" fontId="10" fillId="2" borderId="1" xfId="0" applyNumberFormat="1" applyFont="1" applyFill="1" applyBorder="1" applyAlignment="1" applyProtection="1">
      <alignment horizontal="right" vertical="center" wrapText="1"/>
      <protection locked="0"/>
    </xf>
    <xf numFmtId="164" fontId="3" fillId="2" borderId="0" xfId="1" applyNumberFormat="1" applyFont="1" applyFill="1" applyAlignment="1">
      <alignment vertical="center"/>
    </xf>
    <xf numFmtId="0" fontId="4" fillId="2" borderId="1" xfId="0" applyFont="1" applyFill="1" applyBorder="1" applyAlignment="1">
      <alignment vertical="center"/>
    </xf>
    <xf numFmtId="0" fontId="3" fillId="2" borderId="1" xfId="0" applyFont="1" applyFill="1" applyBorder="1" applyAlignment="1">
      <alignment horizontal="right" vertical="center"/>
    </xf>
    <xf numFmtId="3" fontId="3" fillId="2" borderId="1" xfId="0" applyNumberFormat="1" applyFont="1" applyFill="1" applyBorder="1" applyAlignment="1">
      <alignment horizontal="right" vertical="center"/>
    </xf>
    <xf numFmtId="164" fontId="7" fillId="2" borderId="1" xfId="1" applyNumberFormat="1" applyFont="1" applyFill="1" applyBorder="1" applyAlignment="1">
      <alignment horizontal="right" vertical="center"/>
    </xf>
    <xf numFmtId="0" fontId="7" fillId="2" borderId="1" xfId="0" applyFont="1" applyFill="1" applyBorder="1" applyAlignment="1">
      <alignment horizontal="center" vertical="center" wrapText="1"/>
    </xf>
    <xf numFmtId="0" fontId="11" fillId="2" borderId="1" xfId="0" applyFont="1" applyFill="1" applyBorder="1" applyAlignment="1">
      <alignment horizontal="center" vertical="center"/>
    </xf>
    <xf numFmtId="0" fontId="11" fillId="5" borderId="1" xfId="0" applyFont="1" applyFill="1" applyBorder="1" applyAlignment="1">
      <alignment horizontal="justify" vertical="center"/>
    </xf>
    <xf numFmtId="164" fontId="11" fillId="2" borderId="1" xfId="1" applyNumberFormat="1" applyFont="1" applyFill="1" applyBorder="1" applyAlignment="1">
      <alignment horizontal="right" vertical="center"/>
    </xf>
    <xf numFmtId="0" fontId="11" fillId="2" borderId="1" xfId="0" applyFont="1" applyFill="1" applyBorder="1" applyAlignment="1">
      <alignment vertical="center"/>
    </xf>
    <xf numFmtId="0" fontId="11" fillId="2" borderId="1" xfId="0" applyFont="1" applyFill="1" applyBorder="1" applyAlignment="1">
      <alignment horizontal="right" vertical="center"/>
    </xf>
    <xf numFmtId="0" fontId="12" fillId="2" borderId="1" xfId="0" applyFont="1" applyFill="1" applyBorder="1" applyAlignment="1" applyProtection="1">
      <alignment horizontal="justify" vertical="center" shrinkToFit="1"/>
      <protection locked="0"/>
    </xf>
    <xf numFmtId="167" fontId="3" fillId="2" borderId="1" xfId="1" applyNumberFormat="1" applyFont="1" applyFill="1" applyBorder="1" applyAlignment="1">
      <alignment horizontal="center" vertical="center"/>
    </xf>
    <xf numFmtId="164" fontId="3" fillId="2" borderId="1" xfId="1" applyNumberFormat="1" applyFont="1" applyFill="1" applyBorder="1" applyAlignment="1">
      <alignment horizontal="center" vertical="center"/>
    </xf>
    <xf numFmtId="0" fontId="3" fillId="2" borderId="1" xfId="0" applyFont="1" applyFill="1" applyBorder="1" applyAlignment="1" applyProtection="1">
      <alignment horizontal="justify" vertical="center" shrinkToFit="1"/>
      <protection locked="0"/>
    </xf>
    <xf numFmtId="3" fontId="7" fillId="2" borderId="1" xfId="0" applyNumberFormat="1" applyFont="1" applyFill="1" applyBorder="1" applyAlignment="1">
      <alignment horizontal="center" vertical="center"/>
    </xf>
    <xf numFmtId="0" fontId="11" fillId="2" borderId="1" xfId="0" applyFont="1" applyFill="1" applyBorder="1" applyAlignment="1" applyProtection="1">
      <alignment horizontal="justify" vertical="center" shrinkToFit="1"/>
      <protection locked="0"/>
    </xf>
    <xf numFmtId="3" fontId="8" fillId="2" borderId="1" xfId="0" applyNumberFormat="1" applyFont="1" applyFill="1" applyBorder="1" applyAlignment="1">
      <alignment horizontal="right" vertical="center"/>
    </xf>
    <xf numFmtId="4" fontId="3" fillId="2" borderId="1" xfId="0" applyNumberFormat="1" applyFont="1" applyFill="1" applyBorder="1" applyAlignment="1">
      <alignment horizontal="right" vertical="center"/>
    </xf>
    <xf numFmtId="3" fontId="3" fillId="2" borderId="1" xfId="0" applyNumberFormat="1" applyFont="1" applyFill="1" applyBorder="1" applyAlignment="1">
      <alignment horizontal="justify" vertical="center" wrapText="1"/>
    </xf>
    <xf numFmtId="0" fontId="9" fillId="2" borderId="1" xfId="0" applyFont="1" applyFill="1" applyBorder="1" applyAlignment="1" applyProtection="1">
      <alignment horizontal="justify" vertical="center"/>
      <protection locked="0"/>
    </xf>
    <xf numFmtId="0" fontId="13" fillId="2" borderId="1" xfId="0" applyFont="1" applyFill="1" applyBorder="1" applyAlignment="1" applyProtection="1">
      <alignment horizontal="center" vertical="center" wrapText="1"/>
      <protection locked="0"/>
    </xf>
    <xf numFmtId="165" fontId="13" fillId="2" borderId="1" xfId="0" applyNumberFormat="1" applyFont="1" applyFill="1" applyBorder="1" applyAlignment="1" applyProtection="1">
      <alignment horizontal="right" vertical="center" wrapText="1"/>
      <protection locked="0"/>
    </xf>
    <xf numFmtId="166" fontId="13" fillId="2" borderId="1" xfId="0" applyNumberFormat="1" applyFont="1" applyFill="1" applyBorder="1" applyAlignment="1">
      <alignment horizontal="right" vertical="center" wrapText="1"/>
    </xf>
    <xf numFmtId="0" fontId="0" fillId="2" borderId="0" xfId="0" applyFill="1" applyAlignment="1">
      <alignment vertical="center"/>
    </xf>
    <xf numFmtId="0" fontId="9" fillId="2" borderId="1" xfId="0" applyFont="1" applyFill="1" applyBorder="1" applyAlignment="1" applyProtection="1">
      <alignment horizontal="center" vertical="center" wrapText="1"/>
      <protection locked="0"/>
    </xf>
    <xf numFmtId="0" fontId="9" fillId="4" borderId="1" xfId="0" applyFont="1" applyFill="1" applyBorder="1" applyAlignment="1" applyProtection="1">
      <alignment horizontal="justify" vertical="center" shrinkToFit="1"/>
      <protection locked="0"/>
    </xf>
    <xf numFmtId="166" fontId="13" fillId="2" borderId="1" xfId="0" applyNumberFormat="1" applyFont="1" applyFill="1" applyBorder="1" applyAlignment="1" applyProtection="1">
      <alignment horizontal="right" vertical="center" wrapText="1"/>
      <protection locked="0"/>
    </xf>
    <xf numFmtId="0" fontId="13" fillId="2" borderId="1" xfId="0" applyFont="1" applyFill="1" applyBorder="1" applyAlignment="1" applyProtection="1">
      <alignment horizontal="justify" vertical="center"/>
      <protection locked="0"/>
    </xf>
    <xf numFmtId="164" fontId="13" fillId="2" borderId="1" xfId="0" applyNumberFormat="1" applyFont="1" applyFill="1" applyBorder="1" applyAlignment="1">
      <alignment horizontal="right" vertical="center" wrapText="1"/>
    </xf>
    <xf numFmtId="0" fontId="7" fillId="2" borderId="1" xfId="0" applyFont="1" applyFill="1" applyBorder="1" applyAlignment="1">
      <alignment horizontal="right" vertical="center" wrapText="1"/>
    </xf>
    <xf numFmtId="0" fontId="7" fillId="2" borderId="1" xfId="0" applyNumberFormat="1" applyFont="1" applyFill="1" applyBorder="1" applyAlignment="1">
      <alignment horizontal="justify" vertical="center"/>
    </xf>
    <xf numFmtId="0" fontId="10" fillId="2" borderId="1" xfId="0" applyFont="1" applyFill="1" applyBorder="1" applyAlignment="1">
      <alignment horizontal="justify" vertical="center"/>
    </xf>
    <xf numFmtId="0" fontId="10" fillId="2" borderId="1" xfId="0" applyFont="1" applyFill="1" applyBorder="1" applyAlignment="1" applyProtection="1">
      <alignment horizontal="center" vertical="center" wrapText="1"/>
      <protection locked="0"/>
    </xf>
    <xf numFmtId="167" fontId="3" fillId="2" borderId="1" xfId="1" applyNumberFormat="1" applyFont="1" applyFill="1" applyBorder="1" applyAlignment="1">
      <alignment horizontal="right" vertical="center"/>
    </xf>
    <xf numFmtId="0" fontId="4" fillId="3" borderId="1" xfId="0" applyFont="1" applyFill="1" applyBorder="1" applyAlignment="1">
      <alignment horizontal="right" vertical="center"/>
    </xf>
    <xf numFmtId="3" fontId="10" fillId="3" borderId="1" xfId="0" applyNumberFormat="1" applyFont="1" applyFill="1" applyBorder="1" applyAlignment="1" applyProtection="1">
      <alignment horizontal="right" vertical="center" wrapText="1"/>
      <protection locked="0"/>
    </xf>
    <xf numFmtId="164" fontId="4" fillId="3" borderId="1" xfId="1" applyNumberFormat="1" applyFont="1" applyFill="1" applyBorder="1" applyAlignment="1">
      <alignment vertical="center"/>
    </xf>
    <xf numFmtId="0" fontId="17" fillId="3" borderId="1" xfId="0" applyFont="1" applyFill="1" applyBorder="1" applyAlignment="1">
      <alignment horizontal="center" vertical="center"/>
    </xf>
    <xf numFmtId="0" fontId="17" fillId="3" borderId="1" xfId="0" applyFont="1" applyFill="1" applyBorder="1" applyAlignment="1">
      <alignment horizontal="justify" vertical="center"/>
    </xf>
    <xf numFmtId="0" fontId="17" fillId="3" borderId="1" xfId="0" applyFont="1" applyFill="1" applyBorder="1" applyAlignment="1">
      <alignment vertical="center"/>
    </xf>
    <xf numFmtId="167" fontId="17" fillId="3" borderId="1" xfId="1" applyNumberFormat="1" applyFont="1" applyFill="1" applyBorder="1" applyAlignment="1">
      <alignment vertical="center"/>
    </xf>
    <xf numFmtId="0" fontId="7" fillId="0" borderId="1" xfId="0" applyFont="1" applyBorder="1" applyAlignment="1">
      <alignment vertical="center"/>
    </xf>
    <xf numFmtId="0" fontId="7" fillId="0" borderId="1" xfId="0" applyFont="1" applyBorder="1" applyAlignment="1">
      <alignment horizontal="center" vertical="center"/>
    </xf>
    <xf numFmtId="164" fontId="7" fillId="0" borderId="1" xfId="1" applyNumberFormat="1" applyFont="1" applyBorder="1" applyAlignment="1">
      <alignment horizontal="right" vertical="center"/>
    </xf>
    <xf numFmtId="0" fontId="7" fillId="0" borderId="1" xfId="0" applyFont="1" applyBorder="1" applyAlignment="1">
      <alignment horizontal="justify" vertical="center"/>
    </xf>
    <xf numFmtId="0" fontId="7" fillId="0" borderId="1" xfId="0" applyFont="1" applyFill="1" applyBorder="1" applyAlignment="1">
      <alignment horizontal="justify" vertical="center"/>
    </xf>
    <xf numFmtId="0" fontId="3" fillId="0" borderId="1" xfId="0" applyFont="1" applyBorder="1" applyAlignment="1">
      <alignment vertical="center"/>
    </xf>
    <xf numFmtId="0" fontId="3" fillId="0" borderId="1" xfId="0" applyFont="1" applyBorder="1" applyAlignment="1">
      <alignment horizontal="center" vertical="center"/>
    </xf>
    <xf numFmtId="0" fontId="3" fillId="0" borderId="1" xfId="0" applyFont="1" applyBorder="1" applyAlignment="1">
      <alignment horizontal="justify" vertical="center" wrapText="1"/>
    </xf>
    <xf numFmtId="0" fontId="3" fillId="0" borderId="1" xfId="0" applyFont="1" applyBorder="1" applyAlignment="1">
      <alignment horizontal="justify" vertical="center"/>
    </xf>
    <xf numFmtId="164" fontId="3" fillId="0" borderId="1" xfId="1" applyNumberFormat="1" applyFont="1" applyBorder="1" applyAlignment="1">
      <alignment horizontal="right" vertical="center"/>
    </xf>
    <xf numFmtId="0" fontId="18" fillId="3" borderId="1" xfId="0" applyFont="1" applyFill="1" applyBorder="1" applyAlignment="1">
      <alignment horizontal="center" vertical="center"/>
    </xf>
    <xf numFmtId="0" fontId="18" fillId="3" borderId="1" xfId="0" applyFont="1" applyFill="1" applyBorder="1"/>
    <xf numFmtId="0" fontId="18" fillId="3" borderId="1" xfId="0" applyFont="1" applyFill="1" applyBorder="1" applyAlignment="1">
      <alignment horizontal="center"/>
    </xf>
    <xf numFmtId="0" fontId="18" fillId="3" borderId="1" xfId="0" applyFont="1" applyFill="1" applyBorder="1" applyAlignment="1">
      <alignment vertical="center"/>
    </xf>
    <xf numFmtId="0" fontId="8" fillId="0" borderId="1" xfId="0" applyFont="1" applyBorder="1" applyAlignment="1">
      <alignment vertical="center"/>
    </xf>
    <xf numFmtId="0" fontId="8" fillId="0" borderId="1" xfId="0" applyFont="1" applyBorder="1" applyAlignment="1">
      <alignment horizontal="center" vertical="center"/>
    </xf>
    <xf numFmtId="0" fontId="8" fillId="0" borderId="1" xfId="0" applyFont="1" applyBorder="1" applyAlignment="1">
      <alignment horizontal="justify" vertical="center"/>
    </xf>
    <xf numFmtId="0" fontId="3" fillId="0" borderId="1" xfId="0" applyFont="1" applyBorder="1" applyAlignment="1">
      <alignment vertical="center" wrapText="1"/>
    </xf>
    <xf numFmtId="0" fontId="0" fillId="0" borderId="1" xfId="0" applyBorder="1"/>
    <xf numFmtId="0" fontId="0" fillId="0" borderId="1" xfId="0" applyBorder="1" applyAlignment="1">
      <alignment horizontal="center"/>
    </xf>
    <xf numFmtId="0" fontId="3" fillId="0" borderId="1" xfId="0" applyFont="1" applyBorder="1" applyAlignment="1">
      <alignment horizontal="justify" wrapText="1"/>
    </xf>
    <xf numFmtId="3" fontId="11" fillId="2" borderId="1" xfId="0" applyNumberFormat="1" applyFont="1" applyFill="1" applyBorder="1" applyAlignment="1" applyProtection="1">
      <alignment horizontal="right" vertical="center" wrapText="1"/>
      <protection locked="0"/>
    </xf>
    <xf numFmtId="0" fontId="19" fillId="0" borderId="1" xfId="0" applyFont="1" applyBorder="1" applyAlignment="1">
      <alignment horizontal="justify" vertical="center"/>
    </xf>
    <xf numFmtId="0" fontId="19" fillId="0" borderId="1" xfId="0" applyFont="1" applyBorder="1" applyAlignment="1">
      <alignment horizontal="center" vertical="center"/>
    </xf>
    <xf numFmtId="0" fontId="19" fillId="6" borderId="1" xfId="0" applyFont="1" applyFill="1" applyBorder="1" applyAlignment="1">
      <alignment horizontal="center" vertical="center"/>
    </xf>
    <xf numFmtId="167" fontId="19" fillId="0" borderId="1" xfId="1" applyNumberFormat="1" applyFont="1" applyBorder="1" applyAlignment="1">
      <alignment horizontal="right" vertical="center"/>
    </xf>
    <xf numFmtId="164" fontId="19" fillId="0" borderId="1" xfId="1" applyNumberFormat="1" applyFont="1" applyBorder="1" applyAlignment="1">
      <alignment horizontal="right" vertical="center"/>
    </xf>
    <xf numFmtId="0" fontId="19" fillId="0" borderId="1" xfId="0" applyFont="1" applyBorder="1" applyAlignment="1">
      <alignment horizontal="justify" vertical="center" wrapText="1"/>
    </xf>
    <xf numFmtId="3" fontId="19" fillId="0" borderId="1" xfId="0" applyNumberFormat="1" applyFont="1" applyBorder="1" applyAlignment="1">
      <alignment horizontal="justify" vertical="center" wrapText="1"/>
    </xf>
    <xf numFmtId="0" fontId="19" fillId="0" borderId="1" xfId="0" applyFont="1" applyFill="1" applyBorder="1" applyAlignment="1">
      <alignment vertical="center"/>
    </xf>
    <xf numFmtId="0" fontId="19" fillId="0" borderId="1" xfId="0" applyFont="1" applyFill="1" applyBorder="1" applyAlignment="1">
      <alignment horizontal="center" vertical="center"/>
    </xf>
    <xf numFmtId="0" fontId="19" fillId="0" borderId="1" xfId="0" applyFont="1" applyBorder="1" applyAlignment="1">
      <alignment vertical="center"/>
    </xf>
    <xf numFmtId="0" fontId="3"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3" fillId="2" borderId="0" xfId="0" applyFont="1" applyFill="1" applyAlignment="1">
      <alignment horizontal="center"/>
    </xf>
    <xf numFmtId="0" fontId="5" fillId="2" borderId="0" xfId="0" applyFont="1" applyFill="1" applyAlignment="1">
      <alignment horizontal="center"/>
    </xf>
    <xf numFmtId="0" fontId="18" fillId="3" borderId="2" xfId="0" applyFont="1" applyFill="1" applyBorder="1" applyAlignment="1">
      <alignment horizontal="left" vertical="center" wrapText="1"/>
    </xf>
    <xf numFmtId="0" fontId="18" fillId="3" borderId="3" xfId="0" applyFont="1" applyFill="1" applyBorder="1" applyAlignment="1">
      <alignment horizontal="left" vertical="center" wrapText="1"/>
    </xf>
    <xf numFmtId="0" fontId="18" fillId="3" borderId="4" xfId="0" applyFont="1" applyFill="1" applyBorder="1" applyAlignment="1">
      <alignment horizontal="left" vertical="center" wrapText="1"/>
    </xf>
    <xf numFmtId="0" fontId="3"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3" fillId="2" borderId="0" xfId="0" applyFont="1" applyFill="1" applyAlignment="1">
      <alignment horizontal="center"/>
    </xf>
    <xf numFmtId="0" fontId="5" fillId="2" borderId="0" xfId="0" applyFont="1" applyFill="1" applyAlignment="1">
      <alignment horizontal="center"/>
    </xf>
    <xf numFmtId="0" fontId="5" fillId="2" borderId="0" xfId="0" applyFont="1" applyFill="1" applyAlignment="1">
      <alignment horizontal="center" vertical="center" wrapText="1"/>
    </xf>
    <xf numFmtId="0" fontId="2" fillId="2" borderId="0" xfId="0" applyFont="1" applyFill="1" applyAlignment="1">
      <alignment horizontal="center"/>
    </xf>
    <xf numFmtId="0" fontId="6" fillId="2" borderId="5" xfId="0" applyFont="1" applyFill="1" applyBorder="1" applyAlignment="1">
      <alignment horizontal="right"/>
    </xf>
    <xf numFmtId="0" fontId="4" fillId="2" borderId="1" xfId="0" applyFont="1" applyFill="1" applyBorder="1" applyAlignment="1">
      <alignment horizontal="justify" vertical="center" wrapText="1"/>
    </xf>
    <xf numFmtId="0" fontId="4" fillId="2" borderId="1" xfId="0" applyFont="1" applyFill="1" applyBorder="1" applyAlignment="1">
      <alignment horizontal="justify" vertical="center"/>
    </xf>
  </cellXfs>
  <cellStyles count="3">
    <cellStyle name="Comma" xfId="1" builtinId="3"/>
    <cellStyle name="Comma [0]" xfId="2" builtinId="6"/>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916781</xdr:colOff>
      <xdr:row>1</xdr:row>
      <xdr:rowOff>226219</xdr:rowOff>
    </xdr:from>
    <xdr:to>
      <xdr:col>1</xdr:col>
      <xdr:colOff>2238375</xdr:colOff>
      <xdr:row>2</xdr:row>
      <xdr:rowOff>0</xdr:rowOff>
    </xdr:to>
    <xdr:cxnSp macro="">
      <xdr:nvCxnSpPr>
        <xdr:cNvPr id="3" name="Straight Connector 2"/>
        <xdr:cNvCxnSpPr/>
      </xdr:nvCxnSpPr>
      <xdr:spPr>
        <a:xfrm flipV="1">
          <a:off x="1357312" y="464344"/>
          <a:ext cx="1321594" cy="1190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916781</xdr:colOff>
      <xdr:row>1</xdr:row>
      <xdr:rowOff>226219</xdr:rowOff>
    </xdr:from>
    <xdr:to>
      <xdr:col>1</xdr:col>
      <xdr:colOff>2238375</xdr:colOff>
      <xdr:row>2</xdr:row>
      <xdr:rowOff>0</xdr:rowOff>
    </xdr:to>
    <xdr:cxnSp macro="">
      <xdr:nvCxnSpPr>
        <xdr:cNvPr id="2" name="Straight Connector 1"/>
        <xdr:cNvCxnSpPr/>
      </xdr:nvCxnSpPr>
      <xdr:spPr>
        <a:xfrm flipV="1">
          <a:off x="1354931" y="464344"/>
          <a:ext cx="1321594" cy="11906"/>
        </a:xfrm>
        <a:prstGeom prst="line">
          <a:avLst/>
        </a:prstGeom>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B&#193;O%20C&#193;O%20T&#192;I%20S&#7842;N%20PH&#7908;C%20V&#7908;%20T&#7892;NG%20KI&#7874;M%20K&#202;%20N&#258;M%202024%20(chu&#7849;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nh sách tài sản cố định (3)"/>
      <sheetName val="Danh sách tài sản cố định (2)"/>
      <sheetName val="Danh sách tài sản cố định"/>
      <sheetName val="Hướng dẫn"/>
      <sheetName val="Loại tài sản"/>
      <sheetName val="Dữ liệu năm"/>
    </sheetNames>
    <sheetDataSet>
      <sheetData sheetId="0" refreshError="1"/>
      <sheetData sheetId="1" refreshError="1"/>
      <sheetData sheetId="2" refreshError="1"/>
      <sheetData sheetId="3" refreshError="1"/>
      <sheetData sheetId="4">
        <row r="2">
          <cell r="A2" t="str">
            <v>Đất trụ sở làm việc</v>
          </cell>
        </row>
        <row r="3">
          <cell r="A3" t="str">
            <v>Đất công trình sự nghiệp</v>
          </cell>
        </row>
        <row r="4">
          <cell r="A4" t="str">
            <v>Biệt thự, công trình đặc biệt</v>
          </cell>
        </row>
        <row r="5">
          <cell r="A5" t="str">
            <v>Nhà cấp I</v>
          </cell>
        </row>
        <row r="6">
          <cell r="A6" t="str">
            <v>Nhà cấp II</v>
          </cell>
        </row>
        <row r="7">
          <cell r="A7" t="str">
            <v>Nhà cấp III</v>
          </cell>
        </row>
        <row r="8">
          <cell r="A8" t="str">
            <v>Nhà cấp IV</v>
          </cell>
        </row>
        <row r="9">
          <cell r="A9" t="str">
            <v>Kho chứa, bể chứa, bãi đỗ, sân phơi, sân chơi, sân thể thao, bể bơi</v>
          </cell>
        </row>
        <row r="10">
          <cell r="A10" t="str">
            <v>Giếng khoan, giếng đào, tường rào</v>
          </cell>
        </row>
        <row r="11">
          <cell r="A11" t="str">
            <v>Vật kiến trúc khác</v>
          </cell>
        </row>
        <row r="12">
          <cell r="A12" t="str">
            <v>Công trình điện chưa chuyển giao cho đơn vị điện lực</v>
          </cell>
        </row>
        <row r="13">
          <cell r="A13" t="str">
            <v>Công trình xây dựng khác</v>
          </cell>
        </row>
        <row r="14">
          <cell r="A14" t="str">
            <v>Xe ô tô 4-5 chỗ ngồi - Xe ô tô phục vụ công tác các chức danh</v>
          </cell>
        </row>
        <row r="15">
          <cell r="A15" t="str">
            <v>Xe ô tô 6-8 chỗ ngồi - Xe ô tô phục vụ công tác các chức danh</v>
          </cell>
        </row>
        <row r="16">
          <cell r="A16" t="str">
            <v>Xe ô tô 4-5 chỗ ngồi - Xe ô tô phục vụ công tác chung</v>
          </cell>
        </row>
        <row r="17">
          <cell r="A17" t="str">
            <v>Xe ô tô 6-8 chỗ ngồi - Xe ô tô phục vụ công tác chung</v>
          </cell>
        </row>
        <row r="18">
          <cell r="A18" t="str">
            <v>Xe ô tô 9-12 chỗ ngồi - Xe ô tô phục vụ công tác chung</v>
          </cell>
        </row>
        <row r="19">
          <cell r="A19" t="str">
            <v>Xe ô tô 13-16 chỗ ngồi - Xe ô tô phục vụ công tác chung</v>
          </cell>
        </row>
        <row r="20">
          <cell r="A20" t="str">
            <v>Xe ô tô bán tải - Xe ô tô phục vụ công tác chung</v>
          </cell>
        </row>
        <row r="21">
          <cell r="A21" t="str">
            <v>Xe ô tô chuyên dùng trong lĩnh vực y tế - Xe ô tô chuyên dùng</v>
          </cell>
        </row>
        <row r="22">
          <cell r="A22" t="str">
            <v>Xe ô tô có kết cấu đặc biệt - Xe ô tô chuyên dùng</v>
          </cell>
        </row>
        <row r="23">
          <cell r="A23" t="str">
            <v>Xe ô tô có gắn thiết bị chuyên dùng hoặc gắn biển hiệu nhận biết - Xe ô tô chuyên dùng</v>
          </cell>
        </row>
        <row r="24">
          <cell r="A24" t="str">
            <v>Xe ô tô tải - Xe ô tô chuyên dùng</v>
          </cell>
        </row>
        <row r="25">
          <cell r="A25" t="str">
            <v>Xe ô tô ô tô trên 16 chỗ ngồi - Xe ô tô chuyên dùng</v>
          </cell>
        </row>
        <row r="26">
          <cell r="A26" t="str">
            <v>Xe ô tô phục vụ lễ tân nhà nước</v>
          </cell>
        </row>
        <row r="27">
          <cell r="A27" t="str">
            <v>Phương tiện vận tải đường bộ</v>
          </cell>
        </row>
        <row r="28">
          <cell r="A28" t="str">
            <v>Phương tiện vận tải đường sắt</v>
          </cell>
        </row>
        <row r="29">
          <cell r="A29" t="str">
            <v>Phương tiện vận tải đường thủy</v>
          </cell>
        </row>
        <row r="30">
          <cell r="A30" t="str">
            <v>Phương tiện vận tải hàng không</v>
          </cell>
        </row>
        <row r="31">
          <cell r="A31" t="str">
            <v>Phương tiện vận tải khác</v>
          </cell>
        </row>
        <row r="32">
          <cell r="A32" t="str">
            <v>Máy móc, thiết bị văn phòng phổ biến</v>
          </cell>
        </row>
        <row r="33">
          <cell r="A33" t="str">
            <v>Máy móc, thiết bị phục vụ hoạt động chung</v>
          </cell>
        </row>
        <row r="34">
          <cell r="A34" t="str">
            <v>Máy móc, thiết bị chuyên dùng</v>
          </cell>
        </row>
        <row r="35">
          <cell r="A35" t="str">
            <v>Các loại súc vật</v>
          </cell>
        </row>
        <row r="36">
          <cell r="A36" t="str">
            <v>Cây lâu năm, vườn cây lâu năm, vườn cây công nghiệp, vườn cây ăn quả</v>
          </cell>
        </row>
        <row r="37">
          <cell r="A37" t="str">
            <v>Thảm cỏ, cây cảnh, vườn cây cảnh</v>
          </cell>
        </row>
        <row r="38">
          <cell r="A38" t="str">
            <v>Tài sản cố định đặc thù</v>
          </cell>
        </row>
        <row r="39">
          <cell r="A39" t="str">
            <v>Tài sản cố định hữu hình khác</v>
          </cell>
        </row>
        <row r="40">
          <cell r="A40" t="str">
            <v>Quyền tác giả và quyền liên quan đến quyền tác giả</v>
          </cell>
        </row>
        <row r="41">
          <cell r="A41" t="str">
            <v>Quyền sở hữu công nghiệp</v>
          </cell>
        </row>
        <row r="42">
          <cell r="A42" t="str">
            <v>Quyền đối với giống cây trồng</v>
          </cell>
        </row>
        <row r="43">
          <cell r="A43" t="str">
            <v>Phần mềm ứng dụng</v>
          </cell>
        </row>
        <row r="44">
          <cell r="A44" t="str">
            <v>Tài sản cố định vô hình khác</v>
          </cell>
        </row>
      </sheetData>
      <sheetData sheetId="5">
        <row r="2">
          <cell r="A2" t="str">
            <v>N/A</v>
          </cell>
        </row>
        <row r="3">
          <cell r="A3">
            <v>2026</v>
          </cell>
        </row>
        <row r="4">
          <cell r="A4">
            <v>2025</v>
          </cell>
        </row>
        <row r="5">
          <cell r="A5">
            <v>2024</v>
          </cell>
        </row>
        <row r="6">
          <cell r="A6">
            <v>2023</v>
          </cell>
        </row>
        <row r="7">
          <cell r="A7">
            <v>2022</v>
          </cell>
        </row>
        <row r="8">
          <cell r="A8">
            <v>2021</v>
          </cell>
        </row>
        <row r="9">
          <cell r="A9">
            <v>2020</v>
          </cell>
        </row>
        <row r="10">
          <cell r="A10">
            <v>2019</v>
          </cell>
        </row>
        <row r="11">
          <cell r="A11">
            <v>2018</v>
          </cell>
        </row>
        <row r="12">
          <cell r="A12">
            <v>2017</v>
          </cell>
        </row>
        <row r="13">
          <cell r="A13">
            <v>2016</v>
          </cell>
        </row>
        <row r="14">
          <cell r="A14">
            <v>2015</v>
          </cell>
        </row>
        <row r="15">
          <cell r="A15">
            <v>2014</v>
          </cell>
        </row>
        <row r="16">
          <cell r="A16">
            <v>2013</v>
          </cell>
        </row>
        <row r="17">
          <cell r="A17">
            <v>2012</v>
          </cell>
        </row>
        <row r="18">
          <cell r="A18">
            <v>2011</v>
          </cell>
        </row>
        <row r="19">
          <cell r="A19">
            <v>2010</v>
          </cell>
        </row>
        <row r="20">
          <cell r="A20">
            <v>2009</v>
          </cell>
        </row>
        <row r="21">
          <cell r="A21">
            <v>2008</v>
          </cell>
        </row>
        <row r="22">
          <cell r="A22">
            <v>2007</v>
          </cell>
        </row>
        <row r="23">
          <cell r="A23">
            <v>2006</v>
          </cell>
        </row>
        <row r="24">
          <cell r="A24">
            <v>2005</v>
          </cell>
        </row>
        <row r="25">
          <cell r="A25">
            <v>2004</v>
          </cell>
        </row>
        <row r="26">
          <cell r="A26">
            <v>2003</v>
          </cell>
        </row>
        <row r="27">
          <cell r="A27">
            <v>2002</v>
          </cell>
        </row>
        <row r="28">
          <cell r="A28">
            <v>2001</v>
          </cell>
        </row>
        <row r="29">
          <cell r="A29">
            <v>2000</v>
          </cell>
        </row>
        <row r="30">
          <cell r="A30">
            <v>1999</v>
          </cell>
        </row>
        <row r="31">
          <cell r="A31">
            <v>1998</v>
          </cell>
        </row>
        <row r="32">
          <cell r="A32">
            <v>1997</v>
          </cell>
        </row>
        <row r="33">
          <cell r="A33">
            <v>1996</v>
          </cell>
        </row>
        <row r="34">
          <cell r="A34">
            <v>1995</v>
          </cell>
        </row>
        <row r="35">
          <cell r="A35">
            <v>1994</v>
          </cell>
        </row>
        <row r="36">
          <cell r="A36">
            <v>1993</v>
          </cell>
        </row>
        <row r="37">
          <cell r="A37">
            <v>1992</v>
          </cell>
        </row>
        <row r="38">
          <cell r="A38">
            <v>1991</v>
          </cell>
        </row>
        <row r="39">
          <cell r="A39">
            <v>1990</v>
          </cell>
        </row>
        <row r="40">
          <cell r="A40">
            <v>1989</v>
          </cell>
        </row>
        <row r="41">
          <cell r="A41">
            <v>1988</v>
          </cell>
        </row>
        <row r="42">
          <cell r="A42">
            <v>1987</v>
          </cell>
        </row>
        <row r="43">
          <cell r="A43">
            <v>1986</v>
          </cell>
        </row>
        <row r="44">
          <cell r="A44">
            <v>1985</v>
          </cell>
        </row>
        <row r="45">
          <cell r="A45">
            <v>1984</v>
          </cell>
        </row>
        <row r="46">
          <cell r="A46">
            <v>1983</v>
          </cell>
        </row>
        <row r="47">
          <cell r="A47">
            <v>1982</v>
          </cell>
        </row>
        <row r="48">
          <cell r="A48">
            <v>1981</v>
          </cell>
        </row>
        <row r="49">
          <cell r="A49">
            <v>1980</v>
          </cell>
        </row>
        <row r="50">
          <cell r="A50">
            <v>1979</v>
          </cell>
        </row>
        <row r="51">
          <cell r="A51">
            <v>1978</v>
          </cell>
        </row>
        <row r="52">
          <cell r="A52">
            <v>1977</v>
          </cell>
        </row>
        <row r="53">
          <cell r="A53">
            <v>1976</v>
          </cell>
        </row>
        <row r="54">
          <cell r="A54">
            <v>1975</v>
          </cell>
        </row>
        <row r="55">
          <cell r="A55">
            <v>1974</v>
          </cell>
        </row>
        <row r="56">
          <cell r="A56">
            <v>1973</v>
          </cell>
        </row>
        <row r="57">
          <cell r="A57">
            <v>1972</v>
          </cell>
        </row>
        <row r="58">
          <cell r="A58">
            <v>1971</v>
          </cell>
        </row>
        <row r="59">
          <cell r="A59">
            <v>1970</v>
          </cell>
        </row>
        <row r="60">
          <cell r="A60">
            <v>1969</v>
          </cell>
        </row>
        <row r="61">
          <cell r="A61">
            <v>1968</v>
          </cell>
        </row>
        <row r="62">
          <cell r="A62">
            <v>1967</v>
          </cell>
        </row>
        <row r="63">
          <cell r="A63">
            <v>1966</v>
          </cell>
        </row>
        <row r="64">
          <cell r="A64">
            <v>1965</v>
          </cell>
        </row>
        <row r="65">
          <cell r="A65">
            <v>1964</v>
          </cell>
        </row>
        <row r="66">
          <cell r="A66">
            <v>1963</v>
          </cell>
        </row>
        <row r="67">
          <cell r="A67">
            <v>1962</v>
          </cell>
        </row>
        <row r="68">
          <cell r="A68">
            <v>1961</v>
          </cell>
        </row>
        <row r="69">
          <cell r="A69">
            <v>1960</v>
          </cell>
        </row>
        <row r="70">
          <cell r="A70">
            <v>1959</v>
          </cell>
        </row>
        <row r="71">
          <cell r="A71">
            <v>1958</v>
          </cell>
        </row>
        <row r="72">
          <cell r="A72">
            <v>1957</v>
          </cell>
        </row>
        <row r="73">
          <cell r="A73">
            <v>1956</v>
          </cell>
        </row>
        <row r="74">
          <cell r="A74">
            <v>1955</v>
          </cell>
        </row>
        <row r="75">
          <cell r="A75">
            <v>1954</v>
          </cell>
        </row>
        <row r="76">
          <cell r="A76">
            <v>1953</v>
          </cell>
        </row>
        <row r="77">
          <cell r="A77">
            <v>1952</v>
          </cell>
        </row>
        <row r="78">
          <cell r="A78">
            <v>1951</v>
          </cell>
        </row>
        <row r="79">
          <cell r="A79">
            <v>1950</v>
          </cell>
        </row>
        <row r="80">
          <cell r="A80">
            <v>1949</v>
          </cell>
        </row>
        <row r="81">
          <cell r="A81">
            <v>1948</v>
          </cell>
        </row>
        <row r="82">
          <cell r="A82">
            <v>1947</v>
          </cell>
        </row>
        <row r="83">
          <cell r="A83">
            <v>1946</v>
          </cell>
        </row>
        <row r="84">
          <cell r="A84">
            <v>1945</v>
          </cell>
        </row>
        <row r="85">
          <cell r="A85">
            <v>1944</v>
          </cell>
        </row>
        <row r="86">
          <cell r="A86">
            <v>1943</v>
          </cell>
        </row>
        <row r="87">
          <cell r="A87">
            <v>1942</v>
          </cell>
        </row>
        <row r="88">
          <cell r="A88">
            <v>1941</v>
          </cell>
        </row>
        <row r="89">
          <cell r="A89">
            <v>1940</v>
          </cell>
        </row>
        <row r="90">
          <cell r="A90">
            <v>1939</v>
          </cell>
        </row>
        <row r="91">
          <cell r="A91">
            <v>1938</v>
          </cell>
        </row>
        <row r="92">
          <cell r="A92">
            <v>1937</v>
          </cell>
        </row>
        <row r="93">
          <cell r="A93">
            <v>1936</v>
          </cell>
        </row>
        <row r="94">
          <cell r="A94">
            <v>1935</v>
          </cell>
        </row>
        <row r="95">
          <cell r="A95">
            <v>1934</v>
          </cell>
        </row>
        <row r="96">
          <cell r="A96">
            <v>1933</v>
          </cell>
        </row>
        <row r="97">
          <cell r="A97">
            <v>1932</v>
          </cell>
        </row>
        <row r="98">
          <cell r="A98">
            <v>1931</v>
          </cell>
        </row>
        <row r="99">
          <cell r="A99">
            <v>1930</v>
          </cell>
        </row>
        <row r="100">
          <cell r="A100">
            <v>1929</v>
          </cell>
        </row>
        <row r="101">
          <cell r="A101">
            <v>1928</v>
          </cell>
        </row>
        <row r="102">
          <cell r="A102">
            <v>1927</v>
          </cell>
        </row>
        <row r="103">
          <cell r="A103">
            <v>1926</v>
          </cell>
        </row>
        <row r="104">
          <cell r="A104">
            <v>1925</v>
          </cell>
        </row>
        <row r="105">
          <cell r="A105">
            <v>1924</v>
          </cell>
        </row>
        <row r="106">
          <cell r="A106">
            <v>1923</v>
          </cell>
        </row>
        <row r="107">
          <cell r="A107">
            <v>1922</v>
          </cell>
        </row>
        <row r="108">
          <cell r="A108">
            <v>1921</v>
          </cell>
        </row>
        <row r="109">
          <cell r="A109">
            <v>1920</v>
          </cell>
        </row>
        <row r="110">
          <cell r="A110">
            <v>1919</v>
          </cell>
        </row>
        <row r="111">
          <cell r="A111">
            <v>1918</v>
          </cell>
        </row>
        <row r="112">
          <cell r="A112">
            <v>1917</v>
          </cell>
        </row>
        <row r="113">
          <cell r="A113">
            <v>1916</v>
          </cell>
        </row>
        <row r="114">
          <cell r="A114">
            <v>1915</v>
          </cell>
        </row>
        <row r="115">
          <cell r="A115">
            <v>1914</v>
          </cell>
        </row>
        <row r="116">
          <cell r="A116">
            <v>1913</v>
          </cell>
        </row>
        <row r="117">
          <cell r="A117">
            <v>1912</v>
          </cell>
        </row>
        <row r="118">
          <cell r="A118">
            <v>1911</v>
          </cell>
        </row>
        <row r="119">
          <cell r="A119">
            <v>1910</v>
          </cell>
        </row>
        <row r="120">
          <cell r="A120">
            <v>1909</v>
          </cell>
        </row>
        <row r="121">
          <cell r="A121">
            <v>1908</v>
          </cell>
        </row>
        <row r="122">
          <cell r="A122">
            <v>1907</v>
          </cell>
        </row>
        <row r="123">
          <cell r="A123">
            <v>1906</v>
          </cell>
        </row>
        <row r="124">
          <cell r="A124">
            <v>1905</v>
          </cell>
        </row>
        <row r="125">
          <cell r="A125">
            <v>1904</v>
          </cell>
        </row>
        <row r="126">
          <cell r="A126">
            <v>1903</v>
          </cell>
        </row>
        <row r="127">
          <cell r="A127">
            <v>1902</v>
          </cell>
        </row>
        <row r="128">
          <cell r="A128">
            <v>1901</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N17"/>
  <sheetViews>
    <sheetView tabSelected="1" zoomScale="80" zoomScaleNormal="80" workbookViewId="0">
      <selection activeCell="N15" sqref="N15"/>
    </sheetView>
  </sheetViews>
  <sheetFormatPr defaultRowHeight="18.75" x14ac:dyDescent="0.3"/>
  <cols>
    <col min="1" max="1" width="5.109375" style="53" customWidth="1"/>
    <col min="2" max="2" width="31.44140625" style="54" customWidth="1"/>
    <col min="3" max="3" width="7.6640625" style="50" customWidth="1"/>
    <col min="4" max="4" width="7.88671875" style="55" customWidth="1"/>
    <col min="5" max="5" width="7.77734375" style="50" customWidth="1"/>
    <col min="6" max="6" width="8.5546875" style="50" customWidth="1"/>
    <col min="7" max="7" width="14.77734375" style="50" customWidth="1"/>
    <col min="8" max="8" width="13.6640625" style="50" customWidth="1"/>
    <col min="9" max="9" width="12.5546875" style="50" customWidth="1"/>
    <col min="10" max="10" width="20.109375" style="54" customWidth="1"/>
    <col min="11" max="11" width="10.109375" style="50" customWidth="1"/>
    <col min="12" max="13" width="8.88671875" style="50"/>
    <col min="14" max="14" width="14.33203125" style="50" customWidth="1"/>
    <col min="15" max="16384" width="8.88671875" style="50"/>
  </cols>
  <sheetData>
    <row r="1" spans="1:11" x14ac:dyDescent="0.3">
      <c r="A1" s="142" t="s">
        <v>0</v>
      </c>
      <c r="B1" s="142"/>
      <c r="C1" s="142"/>
      <c r="D1" s="142"/>
      <c r="E1" s="47"/>
      <c r="F1" s="48"/>
      <c r="G1" s="48"/>
      <c r="H1" s="48"/>
      <c r="I1" s="48"/>
      <c r="J1" s="49"/>
      <c r="K1" s="48"/>
    </row>
    <row r="2" spans="1:11" x14ac:dyDescent="0.3">
      <c r="A2" s="143" t="s">
        <v>1</v>
      </c>
      <c r="B2" s="143"/>
      <c r="C2" s="143"/>
      <c r="D2" s="143"/>
      <c r="E2" s="51"/>
      <c r="F2" s="48"/>
      <c r="G2" s="48"/>
      <c r="H2" s="48"/>
      <c r="I2" s="48"/>
      <c r="J2" s="49"/>
      <c r="K2" s="48"/>
    </row>
    <row r="3" spans="1:11" x14ac:dyDescent="0.3">
      <c r="A3" s="52"/>
      <c r="B3" s="49"/>
      <c r="C3" s="48"/>
      <c r="D3" s="47"/>
      <c r="E3" s="48"/>
      <c r="F3" s="48"/>
      <c r="G3" s="48"/>
      <c r="H3" s="48"/>
      <c r="I3" s="48"/>
      <c r="J3" s="49"/>
      <c r="K3" s="48"/>
    </row>
    <row r="4" spans="1:11" ht="40.5" customHeight="1" x14ac:dyDescent="0.3">
      <c r="A4" s="144" t="s">
        <v>2</v>
      </c>
      <c r="B4" s="144"/>
      <c r="C4" s="144"/>
      <c r="D4" s="144"/>
      <c r="E4" s="144"/>
      <c r="F4" s="144"/>
      <c r="G4" s="144"/>
      <c r="H4" s="144"/>
      <c r="I4" s="144"/>
      <c r="J4" s="144"/>
      <c r="K4" s="144"/>
    </row>
    <row r="5" spans="1:11" x14ac:dyDescent="0.3">
      <c r="A5" s="145" t="s">
        <v>373</v>
      </c>
      <c r="B5" s="145"/>
      <c r="C5" s="145"/>
      <c r="D5" s="145"/>
      <c r="E5" s="145"/>
      <c r="F5" s="145"/>
      <c r="G5" s="145"/>
      <c r="H5" s="145"/>
      <c r="I5" s="145"/>
      <c r="J5" s="145"/>
      <c r="K5" s="145"/>
    </row>
    <row r="6" spans="1:11" x14ac:dyDescent="0.3">
      <c r="J6" s="146" t="s">
        <v>3</v>
      </c>
      <c r="K6" s="146"/>
    </row>
    <row r="7" spans="1:11" ht="19.5" customHeight="1" x14ac:dyDescent="0.3">
      <c r="A7" s="141" t="s">
        <v>5</v>
      </c>
      <c r="B7" s="148" t="s">
        <v>4</v>
      </c>
      <c r="C7" s="141" t="s">
        <v>6</v>
      </c>
      <c r="D7" s="141" t="s">
        <v>7</v>
      </c>
      <c r="E7" s="141" t="s">
        <v>8</v>
      </c>
      <c r="F7" s="141"/>
      <c r="G7" s="141" t="s">
        <v>9</v>
      </c>
      <c r="H7" s="141"/>
      <c r="I7" s="141" t="s">
        <v>10</v>
      </c>
      <c r="J7" s="147" t="s">
        <v>11</v>
      </c>
      <c r="K7" s="141" t="s">
        <v>12</v>
      </c>
    </row>
    <row r="8" spans="1:11" ht="31.5" customHeight="1" x14ac:dyDescent="0.3">
      <c r="A8" s="141"/>
      <c r="B8" s="148"/>
      <c r="C8" s="141"/>
      <c r="D8" s="141"/>
      <c r="E8" s="56" t="s">
        <v>15</v>
      </c>
      <c r="F8" s="56" t="s">
        <v>16</v>
      </c>
      <c r="G8" s="56" t="s">
        <v>17</v>
      </c>
      <c r="H8" s="56" t="s">
        <v>18</v>
      </c>
      <c r="I8" s="141"/>
      <c r="J8" s="147"/>
      <c r="K8" s="141"/>
    </row>
    <row r="9" spans="1:11" s="57" customFormat="1" ht="20.25" customHeight="1" x14ac:dyDescent="0.3">
      <c r="A9" s="11">
        <v>1</v>
      </c>
      <c r="B9" s="12" t="s">
        <v>374</v>
      </c>
      <c r="C9" s="13"/>
      <c r="D9" s="11"/>
      <c r="E9" s="13"/>
      <c r="F9" s="13"/>
      <c r="G9" s="13"/>
      <c r="H9" s="13"/>
      <c r="I9" s="13"/>
      <c r="J9" s="12"/>
      <c r="K9" s="33"/>
    </row>
    <row r="10" spans="1:11" s="57" customFormat="1" ht="31.5" x14ac:dyDescent="0.3">
      <c r="A10" s="3">
        <v>1</v>
      </c>
      <c r="B10" s="6" t="s">
        <v>13</v>
      </c>
      <c r="C10" s="3" t="s">
        <v>14</v>
      </c>
      <c r="D10" s="3">
        <v>2013</v>
      </c>
      <c r="E10" s="58">
        <v>7297.4</v>
      </c>
      <c r="F10" s="58"/>
      <c r="G10" s="58">
        <v>5254440</v>
      </c>
      <c r="H10" s="58">
        <v>25539500</v>
      </c>
      <c r="I10" s="58">
        <f>H10</f>
        <v>25539500</v>
      </c>
      <c r="J10" s="10" t="s">
        <v>19</v>
      </c>
      <c r="K10" s="4"/>
    </row>
    <row r="11" spans="1:11" s="57" customFormat="1" ht="31.5" x14ac:dyDescent="0.3">
      <c r="A11" s="3">
        <v>2</v>
      </c>
      <c r="B11" s="6" t="s">
        <v>375</v>
      </c>
      <c r="C11" s="3" t="s">
        <v>14</v>
      </c>
      <c r="D11" s="3">
        <v>1979</v>
      </c>
      <c r="E11" s="58">
        <v>460</v>
      </c>
      <c r="F11" s="58"/>
      <c r="G11" s="58">
        <v>1698361</v>
      </c>
      <c r="H11" s="58"/>
      <c r="I11" s="58"/>
      <c r="J11" s="6" t="s">
        <v>22</v>
      </c>
      <c r="K11" s="4"/>
    </row>
    <row r="12" spans="1:11" s="57" customFormat="1" ht="15.75" x14ac:dyDescent="0.3">
      <c r="A12" s="3">
        <v>3</v>
      </c>
      <c r="B12" s="6" t="s">
        <v>375</v>
      </c>
      <c r="C12" s="3" t="s">
        <v>14</v>
      </c>
      <c r="D12" s="3"/>
      <c r="E12" s="58"/>
      <c r="F12" s="58"/>
      <c r="G12" s="58"/>
      <c r="H12" s="58"/>
      <c r="I12" s="58"/>
      <c r="J12" s="6"/>
      <c r="K12" s="4"/>
    </row>
    <row r="13" spans="1:11" s="57" customFormat="1" ht="15.75" x14ac:dyDescent="0.3">
      <c r="A13" s="3">
        <v>4</v>
      </c>
      <c r="B13" s="6" t="s">
        <v>375</v>
      </c>
      <c r="C13" s="3" t="s">
        <v>14</v>
      </c>
      <c r="D13" s="3"/>
      <c r="E13" s="58"/>
      <c r="F13" s="58"/>
      <c r="G13" s="58"/>
      <c r="H13" s="58"/>
      <c r="I13" s="58"/>
      <c r="J13" s="6"/>
      <c r="K13" s="4"/>
    </row>
    <row r="14" spans="1:11" s="57" customFormat="1" ht="15.75" x14ac:dyDescent="0.3">
      <c r="A14" s="3">
        <v>5</v>
      </c>
      <c r="B14" s="6" t="s">
        <v>375</v>
      </c>
      <c r="C14" s="3" t="s">
        <v>14</v>
      </c>
      <c r="D14" s="3"/>
      <c r="E14" s="58"/>
      <c r="F14" s="58"/>
      <c r="G14" s="58"/>
      <c r="H14" s="58"/>
      <c r="I14" s="58"/>
      <c r="J14" s="6"/>
      <c r="K14" s="4"/>
    </row>
    <row r="15" spans="1:11" s="57" customFormat="1" ht="15.75" x14ac:dyDescent="0.3">
      <c r="A15" s="3">
        <v>6</v>
      </c>
      <c r="B15" s="6" t="s">
        <v>375</v>
      </c>
      <c r="C15" s="3" t="s">
        <v>14</v>
      </c>
      <c r="D15" s="3"/>
      <c r="E15" s="58"/>
      <c r="F15" s="58"/>
      <c r="G15" s="58"/>
      <c r="H15" s="58"/>
      <c r="I15" s="58"/>
      <c r="J15" s="6"/>
      <c r="K15" s="4"/>
    </row>
    <row r="16" spans="1:11" s="57" customFormat="1" ht="15.75" x14ac:dyDescent="0.3">
      <c r="A16" s="3">
        <v>7</v>
      </c>
      <c r="B16" s="6" t="s">
        <v>375</v>
      </c>
      <c r="C16" s="3" t="s">
        <v>14</v>
      </c>
      <c r="D16" s="3"/>
      <c r="E16" s="58"/>
      <c r="F16" s="58"/>
      <c r="G16" s="58"/>
      <c r="H16" s="58"/>
      <c r="I16" s="58"/>
      <c r="J16" s="6"/>
      <c r="K16" s="4"/>
    </row>
    <row r="17" spans="1:14" s="57" customFormat="1" ht="15.75" x14ac:dyDescent="0.3">
      <c r="A17" s="3">
        <v>8</v>
      </c>
      <c r="B17" s="6" t="s">
        <v>375</v>
      </c>
      <c r="C17" s="3" t="s">
        <v>14</v>
      </c>
      <c r="D17" s="3"/>
      <c r="E17" s="58"/>
      <c r="F17" s="58"/>
      <c r="G17" s="58"/>
      <c r="H17" s="58"/>
      <c r="I17" s="58"/>
      <c r="J17" s="6"/>
      <c r="K17" s="4"/>
      <c r="N17" s="59"/>
    </row>
  </sheetData>
  <mergeCells count="14">
    <mergeCell ref="G7:H7"/>
    <mergeCell ref="A1:D1"/>
    <mergeCell ref="A2:D2"/>
    <mergeCell ref="A4:K4"/>
    <mergeCell ref="A5:K5"/>
    <mergeCell ref="J6:K6"/>
    <mergeCell ref="E7:F7"/>
    <mergeCell ref="A7:A8"/>
    <mergeCell ref="J7:J8"/>
    <mergeCell ref="K7:K8"/>
    <mergeCell ref="B7:B8"/>
    <mergeCell ref="C7:C8"/>
    <mergeCell ref="D7:D8"/>
    <mergeCell ref="I7:I8"/>
  </mergeCells>
  <phoneticPr fontId="0" type="noConversion"/>
  <pageMargins left="0.11811023622047245" right="0.11811023622047245" top="0.55118110236220474" bottom="0.35433070866141736" header="0.31496062992125984" footer="0.31496062992125984"/>
  <pageSetup paperSize="9" scale="80"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64"/>
  <sheetViews>
    <sheetView topLeftCell="A142" zoomScale="80" zoomScaleNormal="80" workbookViewId="0">
      <selection activeCell="B18" sqref="B18"/>
    </sheetView>
  </sheetViews>
  <sheetFormatPr defaultRowHeight="18.75" x14ac:dyDescent="0.3"/>
  <cols>
    <col min="1" max="1" width="5.109375" style="53" customWidth="1"/>
    <col min="2" max="2" width="31.44140625" style="54" customWidth="1"/>
    <col min="3" max="3" width="7.6640625" style="50" customWidth="1"/>
    <col min="4" max="4" width="7.88671875" style="55" customWidth="1"/>
    <col min="5" max="5" width="7.77734375" style="50" customWidth="1"/>
    <col min="6" max="6" width="8.5546875" style="50" customWidth="1"/>
    <col min="7" max="7" width="14.77734375" style="50" customWidth="1"/>
    <col min="8" max="8" width="13.6640625" style="50" customWidth="1"/>
    <col min="9" max="9" width="12.5546875" style="50" customWidth="1"/>
    <col min="10" max="10" width="20.109375" style="54" customWidth="1"/>
    <col min="11" max="11" width="10.109375" style="50" customWidth="1"/>
    <col min="12" max="13" width="8.88671875" style="50"/>
    <col min="14" max="14" width="14.33203125" style="50" customWidth="1"/>
    <col min="15" max="16384" width="8.88671875" style="50"/>
  </cols>
  <sheetData>
    <row r="1" spans="1:11" x14ac:dyDescent="0.3">
      <c r="A1" s="142" t="s">
        <v>0</v>
      </c>
      <c r="B1" s="142"/>
      <c r="C1" s="142"/>
      <c r="D1" s="142"/>
      <c r="E1" s="135"/>
      <c r="F1" s="48"/>
      <c r="G1" s="48"/>
      <c r="H1" s="48"/>
      <c r="I1" s="48"/>
      <c r="J1" s="49"/>
      <c r="K1" s="48"/>
    </row>
    <row r="2" spans="1:11" x14ac:dyDescent="0.3">
      <c r="A2" s="143" t="s">
        <v>1</v>
      </c>
      <c r="B2" s="143"/>
      <c r="C2" s="143"/>
      <c r="D2" s="143"/>
      <c r="E2" s="136"/>
      <c r="F2" s="48"/>
      <c r="G2" s="48"/>
      <c r="H2" s="48"/>
      <c r="I2" s="48"/>
      <c r="J2" s="49"/>
      <c r="K2" s="48"/>
    </row>
    <row r="3" spans="1:11" x14ac:dyDescent="0.3">
      <c r="A3" s="52"/>
      <c r="B3" s="49"/>
      <c r="C3" s="48"/>
      <c r="D3" s="135"/>
      <c r="E3" s="48"/>
      <c r="F3" s="48"/>
      <c r="G3" s="48"/>
      <c r="H3" s="48"/>
      <c r="I3" s="48"/>
      <c r="J3" s="49"/>
      <c r="K3" s="48"/>
    </row>
    <row r="4" spans="1:11" ht="40.5" customHeight="1" x14ac:dyDescent="0.3">
      <c r="A4" s="144" t="s">
        <v>2</v>
      </c>
      <c r="B4" s="144"/>
      <c r="C4" s="144"/>
      <c r="D4" s="144"/>
      <c r="E4" s="144"/>
      <c r="F4" s="144"/>
      <c r="G4" s="144"/>
      <c r="H4" s="144"/>
      <c r="I4" s="144"/>
      <c r="J4" s="144"/>
      <c r="K4" s="144"/>
    </row>
    <row r="5" spans="1:11" x14ac:dyDescent="0.3">
      <c r="A5" s="145" t="s">
        <v>373</v>
      </c>
      <c r="B5" s="145"/>
      <c r="C5" s="145"/>
      <c r="D5" s="145"/>
      <c r="E5" s="145"/>
      <c r="F5" s="145"/>
      <c r="G5" s="145"/>
      <c r="H5" s="145"/>
      <c r="I5" s="145"/>
      <c r="J5" s="145"/>
      <c r="K5" s="145"/>
    </row>
    <row r="6" spans="1:11" x14ac:dyDescent="0.3">
      <c r="J6" s="146" t="s">
        <v>3</v>
      </c>
      <c r="K6" s="146"/>
    </row>
    <row r="7" spans="1:11" ht="19.5" customHeight="1" x14ac:dyDescent="0.3">
      <c r="A7" s="141" t="s">
        <v>5</v>
      </c>
      <c r="B7" s="148" t="s">
        <v>4</v>
      </c>
      <c r="C7" s="141" t="s">
        <v>6</v>
      </c>
      <c r="D7" s="141" t="s">
        <v>7</v>
      </c>
      <c r="E7" s="141" t="s">
        <v>8</v>
      </c>
      <c r="F7" s="141"/>
      <c r="G7" s="141" t="s">
        <v>9</v>
      </c>
      <c r="H7" s="141"/>
      <c r="I7" s="141" t="s">
        <v>10</v>
      </c>
      <c r="J7" s="147" t="s">
        <v>11</v>
      </c>
      <c r="K7" s="141" t="s">
        <v>12</v>
      </c>
    </row>
    <row r="8" spans="1:11" ht="31.5" customHeight="1" x14ac:dyDescent="0.3">
      <c r="A8" s="141"/>
      <c r="B8" s="148"/>
      <c r="C8" s="141"/>
      <c r="D8" s="141"/>
      <c r="E8" s="134" t="s">
        <v>15</v>
      </c>
      <c r="F8" s="134" t="s">
        <v>16</v>
      </c>
      <c r="G8" s="134" t="s">
        <v>17</v>
      </c>
      <c r="H8" s="134" t="s">
        <v>18</v>
      </c>
      <c r="I8" s="141"/>
      <c r="J8" s="147"/>
      <c r="K8" s="141"/>
    </row>
    <row r="9" spans="1:11" s="57" customFormat="1" ht="20.25" customHeight="1" x14ac:dyDescent="0.3">
      <c r="A9" s="11">
        <v>1</v>
      </c>
      <c r="B9" s="12" t="s">
        <v>23</v>
      </c>
      <c r="C9" s="13"/>
      <c r="D9" s="11"/>
      <c r="E9" s="13"/>
      <c r="F9" s="13"/>
      <c r="G9" s="13"/>
      <c r="H9" s="13"/>
      <c r="I9" s="13"/>
      <c r="J9" s="12"/>
      <c r="K9" s="33"/>
    </row>
    <row r="10" spans="1:11" s="57" customFormat="1" ht="31.5" x14ac:dyDescent="0.3">
      <c r="A10" s="133">
        <v>1</v>
      </c>
      <c r="B10" s="6" t="s">
        <v>13</v>
      </c>
      <c r="C10" s="133" t="s">
        <v>14</v>
      </c>
      <c r="D10" s="133">
        <v>2013</v>
      </c>
      <c r="E10" s="58">
        <v>7297.4</v>
      </c>
      <c r="F10" s="58"/>
      <c r="G10" s="58">
        <v>5254440</v>
      </c>
      <c r="H10" s="58">
        <v>25539500</v>
      </c>
      <c r="I10" s="58">
        <f>H10</f>
        <v>25539500</v>
      </c>
      <c r="J10" s="10" t="s">
        <v>19</v>
      </c>
      <c r="K10" s="4"/>
    </row>
    <row r="11" spans="1:11" s="57" customFormat="1" ht="31.5" x14ac:dyDescent="0.3">
      <c r="A11" s="133">
        <v>2</v>
      </c>
      <c r="B11" s="6" t="s">
        <v>24</v>
      </c>
      <c r="C11" s="133" t="s">
        <v>14</v>
      </c>
      <c r="D11" s="133">
        <v>1979</v>
      </c>
      <c r="E11" s="58">
        <v>460</v>
      </c>
      <c r="F11" s="58"/>
      <c r="G11" s="58">
        <v>1698361</v>
      </c>
      <c r="H11" s="58"/>
      <c r="I11" s="58"/>
      <c r="J11" s="6" t="s">
        <v>22</v>
      </c>
      <c r="K11" s="4"/>
    </row>
    <row r="12" spans="1:11" s="57" customFormat="1" ht="31.5" x14ac:dyDescent="0.3">
      <c r="A12" s="133">
        <v>3</v>
      </c>
      <c r="B12" s="6" t="s">
        <v>25</v>
      </c>
      <c r="C12" s="133" t="s">
        <v>14</v>
      </c>
      <c r="D12" s="133">
        <v>1997</v>
      </c>
      <c r="E12" s="58">
        <v>3699</v>
      </c>
      <c r="F12" s="58"/>
      <c r="G12" s="58">
        <v>1111937</v>
      </c>
      <c r="H12" s="58"/>
      <c r="I12" s="58"/>
      <c r="J12" s="6" t="s">
        <v>22</v>
      </c>
      <c r="K12" s="4"/>
    </row>
    <row r="13" spans="1:11" s="57" customFormat="1" ht="31.5" x14ac:dyDescent="0.3">
      <c r="A13" s="133">
        <v>4</v>
      </c>
      <c r="B13" s="6" t="s">
        <v>26</v>
      </c>
      <c r="C13" s="133" t="s">
        <v>14</v>
      </c>
      <c r="D13" s="133">
        <v>1979</v>
      </c>
      <c r="E13" s="58">
        <v>635</v>
      </c>
      <c r="F13" s="58"/>
      <c r="G13" s="58">
        <v>1058071</v>
      </c>
      <c r="H13" s="58"/>
      <c r="I13" s="58"/>
      <c r="J13" s="6" t="s">
        <v>22</v>
      </c>
      <c r="K13" s="4"/>
    </row>
    <row r="14" spans="1:11" s="57" customFormat="1" ht="31.5" x14ac:dyDescent="0.3">
      <c r="A14" s="133">
        <v>5</v>
      </c>
      <c r="B14" s="6" t="s">
        <v>27</v>
      </c>
      <c r="C14" s="133" t="s">
        <v>14</v>
      </c>
      <c r="D14" s="133">
        <v>2006</v>
      </c>
      <c r="E14" s="58">
        <v>1074</v>
      </c>
      <c r="F14" s="58"/>
      <c r="G14" s="58">
        <v>1762984</v>
      </c>
      <c r="H14" s="58"/>
      <c r="I14" s="58">
        <v>423116</v>
      </c>
      <c r="J14" s="6" t="s">
        <v>22</v>
      </c>
      <c r="K14" s="4"/>
    </row>
    <row r="15" spans="1:11" s="57" customFormat="1" ht="31.5" x14ac:dyDescent="0.3">
      <c r="A15" s="133">
        <v>6</v>
      </c>
      <c r="B15" s="6" t="s">
        <v>28</v>
      </c>
      <c r="C15" s="133" t="s">
        <v>14</v>
      </c>
      <c r="D15" s="133">
        <v>2020</v>
      </c>
      <c r="E15" s="58">
        <v>66</v>
      </c>
      <c r="F15" s="58"/>
      <c r="G15" s="58">
        <v>19875</v>
      </c>
      <c r="H15" s="58"/>
      <c r="I15" s="58">
        <v>11925</v>
      </c>
      <c r="J15" s="6" t="s">
        <v>22</v>
      </c>
      <c r="K15" s="4"/>
    </row>
    <row r="16" spans="1:11" s="57" customFormat="1" ht="31.5" x14ac:dyDescent="0.3">
      <c r="A16" s="133">
        <v>7</v>
      </c>
      <c r="B16" s="6" t="s">
        <v>29</v>
      </c>
      <c r="C16" s="133" t="s">
        <v>14</v>
      </c>
      <c r="D16" s="133">
        <v>2020</v>
      </c>
      <c r="E16" s="58">
        <v>550</v>
      </c>
      <c r="F16" s="58"/>
      <c r="G16" s="58">
        <v>4016086</v>
      </c>
      <c r="H16" s="58"/>
      <c r="I16" s="58">
        <v>2949708</v>
      </c>
      <c r="J16" s="6" t="s">
        <v>22</v>
      </c>
      <c r="K16" s="4"/>
    </row>
    <row r="17" spans="1:14" s="57" customFormat="1" ht="31.5" x14ac:dyDescent="0.3">
      <c r="A17" s="133">
        <v>8</v>
      </c>
      <c r="B17" s="6" t="s">
        <v>30</v>
      </c>
      <c r="C17" s="133" t="s">
        <v>14</v>
      </c>
      <c r="D17" s="133">
        <v>2020</v>
      </c>
      <c r="E17" s="58">
        <v>701</v>
      </c>
      <c r="F17" s="58"/>
      <c r="G17" s="58">
        <v>5121825</v>
      </c>
      <c r="H17" s="58"/>
      <c r="I17" s="58">
        <v>4027683</v>
      </c>
      <c r="J17" s="6" t="s">
        <v>22</v>
      </c>
      <c r="K17" s="4"/>
      <c r="N17" s="59"/>
    </row>
    <row r="18" spans="1:14" s="57" customFormat="1" ht="27.75" customHeight="1" x14ac:dyDescent="0.3">
      <c r="A18" s="11">
        <v>2</v>
      </c>
      <c r="B18" s="12" t="s">
        <v>31</v>
      </c>
      <c r="C18" s="13"/>
      <c r="D18" s="11"/>
      <c r="E18" s="13"/>
      <c r="F18" s="13"/>
      <c r="G18" s="13"/>
      <c r="H18" s="13"/>
      <c r="I18" s="13"/>
      <c r="J18" s="12"/>
      <c r="K18" s="33"/>
    </row>
    <row r="19" spans="1:14" s="57" customFormat="1" ht="31.5" x14ac:dyDescent="0.3">
      <c r="A19" s="133">
        <v>1</v>
      </c>
      <c r="B19" s="6" t="s">
        <v>59</v>
      </c>
      <c r="C19" s="17" t="s">
        <v>14</v>
      </c>
      <c r="D19" s="133">
        <v>2020</v>
      </c>
      <c r="E19" s="58">
        <v>712.26</v>
      </c>
      <c r="F19" s="58"/>
      <c r="G19" s="58">
        <v>4512292</v>
      </c>
      <c r="H19" s="58"/>
      <c r="I19" s="58">
        <v>4211322</v>
      </c>
      <c r="J19" s="10" t="s">
        <v>22</v>
      </c>
      <c r="K19" s="4"/>
    </row>
    <row r="20" spans="1:14" s="57" customFormat="1" ht="31.5" x14ac:dyDescent="0.3">
      <c r="A20" s="133">
        <v>2</v>
      </c>
      <c r="B20" s="6" t="s">
        <v>32</v>
      </c>
      <c r="C20" s="17" t="s">
        <v>14</v>
      </c>
      <c r="D20" s="133">
        <v>2015</v>
      </c>
      <c r="E20" s="58"/>
      <c r="F20" s="58"/>
      <c r="G20" s="58">
        <v>555336</v>
      </c>
      <c r="H20" s="58"/>
      <c r="I20" s="58">
        <v>111068</v>
      </c>
      <c r="J20" s="10" t="s">
        <v>22</v>
      </c>
      <c r="K20" s="4"/>
    </row>
    <row r="21" spans="1:14" s="57" customFormat="1" ht="35.25" customHeight="1" x14ac:dyDescent="0.3">
      <c r="A21" s="14">
        <v>3</v>
      </c>
      <c r="B21" s="15" t="s">
        <v>33</v>
      </c>
      <c r="C21" s="16"/>
      <c r="D21" s="14"/>
      <c r="E21" s="16"/>
      <c r="F21" s="16"/>
      <c r="G21" s="16"/>
      <c r="H21" s="16"/>
      <c r="I21" s="16"/>
      <c r="J21" s="15"/>
      <c r="K21" s="33"/>
    </row>
    <row r="22" spans="1:14" s="57" customFormat="1" ht="31.5" x14ac:dyDescent="0.3">
      <c r="A22" s="133">
        <v>1</v>
      </c>
      <c r="B22" s="106" t="s">
        <v>34</v>
      </c>
      <c r="C22" s="107" t="s">
        <v>14</v>
      </c>
      <c r="D22" s="107">
        <v>2006</v>
      </c>
      <c r="E22" s="58">
        <v>4567.3999999999996</v>
      </c>
      <c r="F22" s="58"/>
      <c r="G22" s="58">
        <v>3653920</v>
      </c>
      <c r="H22" s="58">
        <f>I22</f>
        <v>45674000</v>
      </c>
      <c r="I22" s="58">
        <v>45674000</v>
      </c>
      <c r="J22" s="108" t="s">
        <v>19</v>
      </c>
      <c r="K22" s="4"/>
    </row>
    <row r="23" spans="1:14" s="57" customFormat="1" ht="31.5" x14ac:dyDescent="0.3">
      <c r="A23" s="133">
        <v>2</v>
      </c>
      <c r="B23" s="106" t="s">
        <v>35</v>
      </c>
      <c r="C23" s="107" t="s">
        <v>14</v>
      </c>
      <c r="D23" s="107">
        <v>2006</v>
      </c>
      <c r="E23" s="58">
        <v>3284.1</v>
      </c>
      <c r="F23" s="58"/>
      <c r="G23" s="58">
        <v>1313600</v>
      </c>
      <c r="H23" s="58">
        <f>I23</f>
        <v>15763200</v>
      </c>
      <c r="I23" s="58">
        <v>15763200</v>
      </c>
      <c r="J23" s="108" t="s">
        <v>19</v>
      </c>
      <c r="K23" s="4"/>
    </row>
    <row r="24" spans="1:14" s="57" customFormat="1" ht="31.5" x14ac:dyDescent="0.3">
      <c r="A24" s="133">
        <v>3</v>
      </c>
      <c r="B24" s="106" t="s">
        <v>36</v>
      </c>
      <c r="C24" s="107" t="s">
        <v>14</v>
      </c>
      <c r="D24" s="107">
        <v>2008</v>
      </c>
      <c r="E24" s="58">
        <v>400</v>
      </c>
      <c r="F24" s="58"/>
      <c r="G24" s="58">
        <v>1204200</v>
      </c>
      <c r="H24" s="58">
        <v>2871615</v>
      </c>
      <c r="I24" s="58">
        <v>2164990</v>
      </c>
      <c r="J24" s="109" t="s">
        <v>350</v>
      </c>
      <c r="K24" s="4"/>
    </row>
    <row r="25" spans="1:14" s="57" customFormat="1" ht="31.5" x14ac:dyDescent="0.3">
      <c r="A25" s="133">
        <v>4</v>
      </c>
      <c r="B25" s="106" t="s">
        <v>38</v>
      </c>
      <c r="C25" s="107" t="s">
        <v>14</v>
      </c>
      <c r="D25" s="107">
        <v>2008</v>
      </c>
      <c r="E25" s="58">
        <v>1700</v>
      </c>
      <c r="F25" s="58"/>
      <c r="G25" s="58">
        <v>5528300</v>
      </c>
      <c r="H25" s="58">
        <v>11586764</v>
      </c>
      <c r="I25" s="58">
        <v>4634705</v>
      </c>
      <c r="J25" s="109" t="s">
        <v>350</v>
      </c>
      <c r="K25" s="4"/>
    </row>
    <row r="26" spans="1:14" s="57" customFormat="1" ht="31.5" x14ac:dyDescent="0.3">
      <c r="A26" s="133">
        <v>5</v>
      </c>
      <c r="B26" s="106" t="s">
        <v>39</v>
      </c>
      <c r="C26" s="107" t="s">
        <v>14</v>
      </c>
      <c r="D26" s="107">
        <v>2008</v>
      </c>
      <c r="E26" s="58">
        <v>350</v>
      </c>
      <c r="F26" s="58"/>
      <c r="G26" s="58">
        <v>1053675</v>
      </c>
      <c r="H26" s="58">
        <v>1395250</v>
      </c>
      <c r="I26" s="58">
        <v>423867</v>
      </c>
      <c r="J26" s="109" t="s">
        <v>350</v>
      </c>
      <c r="K26" s="4"/>
    </row>
    <row r="27" spans="1:14" s="57" customFormat="1" ht="31.5" x14ac:dyDescent="0.3">
      <c r="A27" s="133">
        <v>6</v>
      </c>
      <c r="B27" s="106" t="s">
        <v>40</v>
      </c>
      <c r="C27" s="107" t="s">
        <v>14</v>
      </c>
      <c r="D27" s="107">
        <v>2008</v>
      </c>
      <c r="E27" s="58">
        <v>400</v>
      </c>
      <c r="F27" s="58"/>
      <c r="G27" s="58">
        <v>936600</v>
      </c>
      <c r="H27" s="58">
        <v>1399339</v>
      </c>
      <c r="I27" s="58">
        <v>535887</v>
      </c>
      <c r="J27" s="109" t="s">
        <v>350</v>
      </c>
      <c r="K27" s="4"/>
    </row>
    <row r="28" spans="1:14" s="57" customFormat="1" ht="31.5" x14ac:dyDescent="0.3">
      <c r="A28" s="133">
        <v>7</v>
      </c>
      <c r="B28" s="106" t="s">
        <v>41</v>
      </c>
      <c r="C28" s="107" t="s">
        <v>14</v>
      </c>
      <c r="D28" s="107">
        <v>2008</v>
      </c>
      <c r="E28" s="58">
        <v>1250</v>
      </c>
      <c r="F28" s="58"/>
      <c r="G28" s="58">
        <v>3345000</v>
      </c>
      <c r="H28" s="58">
        <v>5342478</v>
      </c>
      <c r="I28" s="58">
        <v>4104828</v>
      </c>
      <c r="J28" s="109" t="s">
        <v>350</v>
      </c>
      <c r="K28" s="4"/>
    </row>
    <row r="29" spans="1:14" s="57" customFormat="1" ht="31.5" x14ac:dyDescent="0.3">
      <c r="A29" s="133">
        <v>8</v>
      </c>
      <c r="B29" s="106" t="s">
        <v>42</v>
      </c>
      <c r="C29" s="107" t="s">
        <v>14</v>
      </c>
      <c r="D29" s="107">
        <v>2020</v>
      </c>
      <c r="E29" s="58">
        <v>760</v>
      </c>
      <c r="F29" s="58"/>
      <c r="G29" s="58">
        <v>4101908</v>
      </c>
      <c r="H29" s="58"/>
      <c r="I29" s="58">
        <v>3937832</v>
      </c>
      <c r="J29" s="109" t="s">
        <v>21</v>
      </c>
      <c r="K29" s="4"/>
    </row>
    <row r="30" spans="1:14" s="57" customFormat="1" ht="31.5" x14ac:dyDescent="0.3">
      <c r="A30" s="133">
        <v>9</v>
      </c>
      <c r="B30" s="106" t="s">
        <v>43</v>
      </c>
      <c r="C30" s="107" t="s">
        <v>14</v>
      </c>
      <c r="D30" s="107">
        <v>2022</v>
      </c>
      <c r="E30" s="58">
        <v>600</v>
      </c>
      <c r="F30" s="58"/>
      <c r="G30" s="58">
        <v>2679848</v>
      </c>
      <c r="H30" s="58"/>
      <c r="I30" s="58">
        <v>2569054</v>
      </c>
      <c r="J30" s="109" t="s">
        <v>37</v>
      </c>
      <c r="K30" s="4"/>
    </row>
    <row r="31" spans="1:14" s="57" customFormat="1" ht="31.5" x14ac:dyDescent="0.3">
      <c r="A31" s="133">
        <v>10</v>
      </c>
      <c r="B31" s="106" t="s">
        <v>351</v>
      </c>
      <c r="C31" s="107" t="s">
        <v>14</v>
      </c>
      <c r="D31" s="107">
        <v>2022</v>
      </c>
      <c r="E31" s="58">
        <v>39</v>
      </c>
      <c r="F31" s="58"/>
      <c r="G31" s="58">
        <v>151411</v>
      </c>
      <c r="H31" s="58"/>
      <c r="I31" s="58">
        <v>141311</v>
      </c>
      <c r="J31" s="109" t="s">
        <v>37</v>
      </c>
      <c r="K31" s="4"/>
    </row>
    <row r="32" spans="1:14" s="57" customFormat="1" ht="33" customHeight="1" x14ac:dyDescent="0.3">
      <c r="A32" s="133">
        <v>11</v>
      </c>
      <c r="B32" s="106" t="s">
        <v>352</v>
      </c>
      <c r="C32" s="107" t="s">
        <v>14</v>
      </c>
      <c r="D32" s="107">
        <v>2008</v>
      </c>
      <c r="E32" s="58">
        <v>15</v>
      </c>
      <c r="F32" s="58"/>
      <c r="G32" s="58">
        <v>49952</v>
      </c>
      <c r="H32" s="58"/>
      <c r="I32" s="58">
        <v>21229</v>
      </c>
      <c r="J32" s="109" t="s">
        <v>353</v>
      </c>
      <c r="K32" s="4"/>
    </row>
    <row r="33" spans="1:11" s="57" customFormat="1" ht="39" customHeight="1" x14ac:dyDescent="0.3">
      <c r="A33" s="133">
        <v>12</v>
      </c>
      <c r="B33" s="106" t="s">
        <v>44</v>
      </c>
      <c r="C33" s="107" t="s">
        <v>14</v>
      </c>
      <c r="D33" s="107">
        <v>2008</v>
      </c>
      <c r="E33" s="58">
        <v>3200</v>
      </c>
      <c r="F33" s="58"/>
      <c r="G33" s="58">
        <v>500412</v>
      </c>
      <c r="H33" s="58"/>
      <c r="I33" s="58">
        <v>450370</v>
      </c>
      <c r="J33" s="109" t="s">
        <v>354</v>
      </c>
      <c r="K33" s="4"/>
    </row>
    <row r="34" spans="1:11" s="57" customFormat="1" ht="26.25" customHeight="1" x14ac:dyDescent="0.3">
      <c r="A34" s="14">
        <v>4</v>
      </c>
      <c r="B34" s="15" t="s">
        <v>45</v>
      </c>
      <c r="C34" s="16"/>
      <c r="D34" s="14"/>
      <c r="E34" s="16"/>
      <c r="F34" s="16"/>
      <c r="G34" s="16"/>
      <c r="H34" s="16"/>
      <c r="I34" s="16"/>
      <c r="J34" s="15"/>
      <c r="K34" s="16"/>
    </row>
    <row r="35" spans="1:11" s="57" customFormat="1" ht="30" customHeight="1" x14ac:dyDescent="0.3">
      <c r="A35" s="17">
        <v>1</v>
      </c>
      <c r="B35" s="21" t="s">
        <v>13</v>
      </c>
      <c r="C35" s="17" t="s">
        <v>14</v>
      </c>
      <c r="D35" s="17">
        <v>1990</v>
      </c>
      <c r="E35" s="61">
        <v>8320</v>
      </c>
      <c r="F35" s="61"/>
      <c r="G35" s="62">
        <v>6656000</v>
      </c>
      <c r="H35" s="62">
        <v>34611200</v>
      </c>
      <c r="I35" s="62">
        <v>34611200</v>
      </c>
      <c r="J35" s="23" t="s">
        <v>19</v>
      </c>
      <c r="K35" s="20"/>
    </row>
    <row r="36" spans="1:11" s="57" customFormat="1" ht="30" customHeight="1" x14ac:dyDescent="0.3">
      <c r="A36" s="17">
        <v>2</v>
      </c>
      <c r="B36" s="21" t="s">
        <v>46</v>
      </c>
      <c r="C36" s="17" t="s">
        <v>14</v>
      </c>
      <c r="D36" s="17">
        <v>2023</v>
      </c>
      <c r="E36" s="61">
        <v>710</v>
      </c>
      <c r="F36" s="61"/>
      <c r="G36" s="62">
        <v>304579</v>
      </c>
      <c r="H36" s="62">
        <v>7654225</v>
      </c>
      <c r="I36" s="62">
        <v>7349646</v>
      </c>
      <c r="J36" s="21" t="s">
        <v>20</v>
      </c>
      <c r="K36" s="20"/>
    </row>
    <row r="37" spans="1:11" s="57" customFormat="1" ht="30" customHeight="1" x14ac:dyDescent="0.3">
      <c r="A37" s="17">
        <v>3</v>
      </c>
      <c r="B37" s="21" t="s">
        <v>47</v>
      </c>
      <c r="C37" s="17" t="s">
        <v>14</v>
      </c>
      <c r="D37" s="17">
        <v>2023</v>
      </c>
      <c r="E37" s="18">
        <v>1620</v>
      </c>
      <c r="F37" s="61"/>
      <c r="G37" s="62">
        <v>671266</v>
      </c>
      <c r="H37" s="62">
        <v>1123266</v>
      </c>
      <c r="I37" s="62">
        <v>452000</v>
      </c>
      <c r="J37" s="21" t="s">
        <v>20</v>
      </c>
      <c r="K37" s="20"/>
    </row>
    <row r="38" spans="1:11" s="57" customFormat="1" ht="19.5" customHeight="1" x14ac:dyDescent="0.3">
      <c r="A38" s="14">
        <v>5</v>
      </c>
      <c r="B38" s="15" t="s">
        <v>48</v>
      </c>
      <c r="C38" s="16"/>
      <c r="D38" s="14"/>
      <c r="E38" s="16"/>
      <c r="F38" s="16"/>
      <c r="G38" s="16"/>
      <c r="H38" s="16"/>
      <c r="I38" s="16"/>
      <c r="J38" s="15"/>
      <c r="K38" s="33"/>
    </row>
    <row r="39" spans="1:11" s="57" customFormat="1" ht="31.5" x14ac:dyDescent="0.3">
      <c r="A39" s="17">
        <v>1</v>
      </c>
      <c r="B39" s="101" t="s">
        <v>49</v>
      </c>
      <c r="C39" s="102" t="s">
        <v>14</v>
      </c>
      <c r="D39" s="102">
        <v>2009</v>
      </c>
      <c r="E39" s="61">
        <v>240</v>
      </c>
      <c r="F39" s="103"/>
      <c r="G39" s="62">
        <v>396026</v>
      </c>
      <c r="H39" s="62"/>
      <c r="I39" s="62">
        <v>26613</v>
      </c>
      <c r="J39" s="104" t="s">
        <v>22</v>
      </c>
      <c r="K39" s="20"/>
    </row>
    <row r="40" spans="1:11" s="57" customFormat="1" ht="31.5" x14ac:dyDescent="0.3">
      <c r="A40" s="17">
        <v>2</v>
      </c>
      <c r="B40" s="101" t="s">
        <v>50</v>
      </c>
      <c r="C40" s="102" t="s">
        <v>14</v>
      </c>
      <c r="D40" s="102">
        <v>2013</v>
      </c>
      <c r="E40" s="61">
        <v>185</v>
      </c>
      <c r="F40" s="103"/>
      <c r="G40" s="62">
        <v>251460</v>
      </c>
      <c r="H40" s="62"/>
      <c r="I40" s="62">
        <v>50191</v>
      </c>
      <c r="J40" s="104" t="s">
        <v>22</v>
      </c>
      <c r="K40" s="20"/>
    </row>
    <row r="41" spans="1:11" s="57" customFormat="1" ht="31.5" x14ac:dyDescent="0.3">
      <c r="A41" s="17">
        <v>3</v>
      </c>
      <c r="B41" s="101" t="s">
        <v>104</v>
      </c>
      <c r="C41" s="102" t="s">
        <v>14</v>
      </c>
      <c r="D41" s="102">
        <v>2009</v>
      </c>
      <c r="E41" s="18">
        <v>1080</v>
      </c>
      <c r="F41" s="103"/>
      <c r="G41" s="62">
        <v>3696113</v>
      </c>
      <c r="H41" s="62">
        <v>4176113</v>
      </c>
      <c r="I41" s="62">
        <v>991293</v>
      </c>
      <c r="J41" s="105" t="s">
        <v>20</v>
      </c>
      <c r="K41" s="64"/>
    </row>
    <row r="42" spans="1:11" s="57" customFormat="1" ht="33.75" customHeight="1" x14ac:dyDescent="0.3">
      <c r="A42" s="14">
        <v>6</v>
      </c>
      <c r="B42" s="15" t="s">
        <v>51</v>
      </c>
      <c r="C42" s="16"/>
      <c r="D42" s="14"/>
      <c r="E42" s="94"/>
      <c r="F42" s="94"/>
      <c r="G42" s="94"/>
      <c r="H42" s="94"/>
      <c r="I42" s="16"/>
      <c r="J42" s="15"/>
      <c r="K42" s="16"/>
    </row>
    <row r="43" spans="1:11" s="57" customFormat="1" ht="24" customHeight="1" x14ac:dyDescent="0.3">
      <c r="A43" s="17">
        <v>1</v>
      </c>
      <c r="B43" s="21" t="s">
        <v>13</v>
      </c>
      <c r="C43" s="65" t="s">
        <v>14</v>
      </c>
      <c r="D43" s="17">
        <v>2008</v>
      </c>
      <c r="E43" s="18">
        <v>4819</v>
      </c>
      <c r="F43" s="19"/>
      <c r="G43" s="58">
        <v>4819400</v>
      </c>
      <c r="H43" s="58">
        <v>30362220</v>
      </c>
      <c r="I43" s="58">
        <f>H43</f>
        <v>30362220</v>
      </c>
      <c r="J43" s="23" t="s">
        <v>19</v>
      </c>
      <c r="K43" s="20"/>
    </row>
    <row r="44" spans="1:11" s="57" customFormat="1" ht="24" customHeight="1" x14ac:dyDescent="0.3">
      <c r="A44" s="17">
        <v>2</v>
      </c>
      <c r="B44" s="21" t="s">
        <v>13</v>
      </c>
      <c r="C44" s="65" t="str">
        <f>C43</f>
        <v>m²</v>
      </c>
      <c r="D44" s="17">
        <v>2008</v>
      </c>
      <c r="E44" s="18">
        <v>2900</v>
      </c>
      <c r="F44" s="19"/>
      <c r="G44" s="58">
        <v>2900000</v>
      </c>
      <c r="H44" s="58">
        <v>18270000</v>
      </c>
      <c r="I44" s="58">
        <f>H44</f>
        <v>18270000</v>
      </c>
      <c r="J44" s="23" t="s">
        <v>19</v>
      </c>
      <c r="K44" s="20"/>
    </row>
    <row r="45" spans="1:11" s="57" customFormat="1" ht="31.5" x14ac:dyDescent="0.3">
      <c r="A45" s="65">
        <v>1</v>
      </c>
      <c r="B45" s="66" t="s">
        <v>52</v>
      </c>
      <c r="C45" s="65" t="s">
        <v>14</v>
      </c>
      <c r="D45" s="65">
        <v>2021</v>
      </c>
      <c r="E45" s="18">
        <v>650</v>
      </c>
      <c r="F45" s="67"/>
      <c r="G45" s="58">
        <v>3074024</v>
      </c>
      <c r="H45" s="58"/>
      <c r="I45" s="58">
        <v>2828102</v>
      </c>
      <c r="J45" s="29" t="s">
        <v>22</v>
      </c>
      <c r="K45" s="68"/>
    </row>
    <row r="46" spans="1:11" s="57" customFormat="1" ht="31.5" x14ac:dyDescent="0.3">
      <c r="A46" s="65">
        <v>2</v>
      </c>
      <c r="B46" s="66" t="s">
        <v>53</v>
      </c>
      <c r="C46" s="65" t="s">
        <v>14</v>
      </c>
      <c r="D46" s="65">
        <v>2021</v>
      </c>
      <c r="E46" s="18">
        <v>778</v>
      </c>
      <c r="F46" s="67"/>
      <c r="G46" s="58">
        <v>3924090</v>
      </c>
      <c r="H46" s="58"/>
      <c r="I46" s="58">
        <v>3610163</v>
      </c>
      <c r="J46" s="29" t="s">
        <v>22</v>
      </c>
      <c r="K46" s="68"/>
    </row>
    <row r="47" spans="1:11" s="57" customFormat="1" ht="31.5" x14ac:dyDescent="0.3">
      <c r="A47" s="65">
        <v>3</v>
      </c>
      <c r="B47" s="66" t="s">
        <v>54</v>
      </c>
      <c r="C47" s="65" t="s">
        <v>14</v>
      </c>
      <c r="D47" s="65">
        <v>2022</v>
      </c>
      <c r="E47" s="18">
        <v>780</v>
      </c>
      <c r="F47" s="67"/>
      <c r="G47" s="58">
        <v>6004918</v>
      </c>
      <c r="H47" s="58"/>
      <c r="I47" s="58">
        <v>5524525</v>
      </c>
      <c r="J47" s="29" t="s">
        <v>22</v>
      </c>
      <c r="K47" s="68"/>
    </row>
    <row r="48" spans="1:11" s="57" customFormat="1" ht="31.5" x14ac:dyDescent="0.3">
      <c r="A48" s="65">
        <v>4</v>
      </c>
      <c r="B48" s="66" t="s">
        <v>55</v>
      </c>
      <c r="C48" s="65" t="s">
        <v>14</v>
      </c>
      <c r="D48" s="65">
        <v>2022</v>
      </c>
      <c r="E48" s="18">
        <v>592</v>
      </c>
      <c r="F48" s="67"/>
      <c r="G48" s="58">
        <v>4101105</v>
      </c>
      <c r="H48" s="58"/>
      <c r="I48" s="58">
        <v>3773017</v>
      </c>
      <c r="J48" s="29" t="s">
        <v>22</v>
      </c>
      <c r="K48" s="68"/>
    </row>
    <row r="49" spans="1:11" s="57" customFormat="1" ht="31.5" x14ac:dyDescent="0.3">
      <c r="A49" s="65">
        <v>5</v>
      </c>
      <c r="B49" s="29" t="s">
        <v>56</v>
      </c>
      <c r="C49" s="65" t="s">
        <v>14</v>
      </c>
      <c r="D49" s="65">
        <v>2023</v>
      </c>
      <c r="E49" s="18">
        <v>50</v>
      </c>
      <c r="F49" s="69"/>
      <c r="G49" s="58">
        <v>436565</v>
      </c>
      <c r="H49" s="58"/>
      <c r="I49" s="58">
        <v>392909</v>
      </c>
      <c r="J49" s="29" t="s">
        <v>22</v>
      </c>
      <c r="K49" s="68"/>
    </row>
    <row r="50" spans="1:11" s="57" customFormat="1" ht="19.5" customHeight="1" x14ac:dyDescent="0.3">
      <c r="A50" s="65">
        <v>6</v>
      </c>
      <c r="B50" s="29" t="s">
        <v>57</v>
      </c>
      <c r="C50" s="65" t="s">
        <v>14</v>
      </c>
      <c r="D50" s="65">
        <v>2009</v>
      </c>
      <c r="E50" s="18">
        <v>530</v>
      </c>
      <c r="F50" s="69"/>
      <c r="G50" s="58">
        <v>2251750</v>
      </c>
      <c r="H50" s="58">
        <f>1211802+G50</f>
        <v>3463552</v>
      </c>
      <c r="I50" s="58">
        <v>848324</v>
      </c>
      <c r="J50" s="29" t="s">
        <v>58</v>
      </c>
      <c r="K50" s="68"/>
    </row>
    <row r="51" spans="1:11" s="57" customFormat="1" ht="19.5" customHeight="1" x14ac:dyDescent="0.3">
      <c r="A51" s="133">
        <v>7</v>
      </c>
      <c r="B51" s="6" t="s">
        <v>105</v>
      </c>
      <c r="C51" s="65" t="s">
        <v>14</v>
      </c>
      <c r="D51" s="133">
        <v>2007</v>
      </c>
      <c r="E51" s="4">
        <v>175</v>
      </c>
      <c r="F51" s="61">
        <f>638.6+175</f>
        <v>813.6</v>
      </c>
      <c r="G51" s="58">
        <v>441202</v>
      </c>
      <c r="H51" s="58">
        <f>4648650+G51</f>
        <v>5089852</v>
      </c>
      <c r="I51" s="58">
        <v>4736047</v>
      </c>
      <c r="J51" s="29" t="s">
        <v>58</v>
      </c>
      <c r="K51" s="4"/>
    </row>
    <row r="52" spans="1:11" s="57" customFormat="1" ht="26.25" customHeight="1" x14ac:dyDescent="0.3">
      <c r="A52" s="14">
        <v>7</v>
      </c>
      <c r="B52" s="15" t="s">
        <v>60</v>
      </c>
      <c r="C52" s="16"/>
      <c r="D52" s="14"/>
      <c r="E52" s="16"/>
      <c r="F52" s="16"/>
      <c r="G52" s="16"/>
      <c r="H52" s="16"/>
      <c r="I52" s="16"/>
      <c r="J52" s="15"/>
      <c r="K52" s="33"/>
    </row>
    <row r="53" spans="1:11" s="57" customFormat="1" ht="34.5" customHeight="1" x14ac:dyDescent="0.3">
      <c r="A53" s="133">
        <v>1</v>
      </c>
      <c r="B53" s="6" t="s">
        <v>13</v>
      </c>
      <c r="C53" s="133" t="s">
        <v>14</v>
      </c>
      <c r="D53" s="133">
        <v>1990</v>
      </c>
      <c r="E53" s="61">
        <v>7779.3</v>
      </c>
      <c r="F53" s="5"/>
      <c r="G53" s="62">
        <v>19059285</v>
      </c>
      <c r="H53" s="62">
        <v>28588927.5</v>
      </c>
      <c r="I53" s="62">
        <v>28588927.5</v>
      </c>
      <c r="J53" s="10" t="s">
        <v>19</v>
      </c>
      <c r="K53" s="4"/>
    </row>
    <row r="54" spans="1:11" s="57" customFormat="1" ht="20.25" customHeight="1" x14ac:dyDescent="0.3">
      <c r="A54" s="14">
        <v>8</v>
      </c>
      <c r="B54" s="15" t="s">
        <v>61</v>
      </c>
      <c r="C54" s="16"/>
      <c r="D54" s="14"/>
      <c r="E54" s="16"/>
      <c r="F54" s="16"/>
      <c r="G54" s="16"/>
      <c r="H54" s="16"/>
      <c r="I54" s="16"/>
      <c r="J54" s="15"/>
      <c r="K54" s="33"/>
    </row>
    <row r="55" spans="1:11" s="57" customFormat="1" ht="36" customHeight="1" x14ac:dyDescent="0.3">
      <c r="A55" s="133">
        <v>1</v>
      </c>
      <c r="B55" s="70" t="s">
        <v>249</v>
      </c>
      <c r="C55" s="133" t="s">
        <v>14</v>
      </c>
      <c r="D55" s="133">
        <v>2009</v>
      </c>
      <c r="E55" s="58">
        <v>13644.8</v>
      </c>
      <c r="F55" s="71"/>
      <c r="G55" s="58">
        <f>200*E55</f>
        <v>2728960</v>
      </c>
      <c r="H55" s="58">
        <v>9756032</v>
      </c>
      <c r="I55" s="58">
        <f>H55</f>
        <v>9756032</v>
      </c>
      <c r="J55" s="10" t="s">
        <v>19</v>
      </c>
      <c r="K55" s="4"/>
    </row>
    <row r="56" spans="1:11" s="57" customFormat="1" ht="36" customHeight="1" x14ac:dyDescent="0.3">
      <c r="A56" s="133">
        <v>2</v>
      </c>
      <c r="B56" s="70" t="s">
        <v>62</v>
      </c>
      <c r="C56" s="133" t="s">
        <v>14</v>
      </c>
      <c r="D56" s="133">
        <v>2010</v>
      </c>
      <c r="E56" s="58">
        <v>1134</v>
      </c>
      <c r="F56" s="72"/>
      <c r="G56" s="58">
        <v>3746545</v>
      </c>
      <c r="H56" s="58">
        <v>3970443.5950000002</v>
      </c>
      <c r="I56" s="58">
        <v>2253027.3670000001</v>
      </c>
      <c r="J56" s="10" t="s">
        <v>20</v>
      </c>
      <c r="K56" s="4"/>
    </row>
    <row r="57" spans="1:11" s="57" customFormat="1" ht="36" customHeight="1" x14ac:dyDescent="0.3">
      <c r="A57" s="133">
        <v>3</v>
      </c>
      <c r="B57" s="70" t="s">
        <v>63</v>
      </c>
      <c r="C57" s="133" t="s">
        <v>14</v>
      </c>
      <c r="D57" s="133">
        <v>2011</v>
      </c>
      <c r="E57" s="58">
        <v>953</v>
      </c>
      <c r="F57" s="72"/>
      <c r="G57" s="58">
        <v>2965581</v>
      </c>
      <c r="H57" s="58">
        <v>3365581</v>
      </c>
      <c r="I57" s="58">
        <v>1376591.8149999999</v>
      </c>
      <c r="J57" s="10" t="s">
        <v>20</v>
      </c>
      <c r="K57" s="4"/>
    </row>
    <row r="58" spans="1:11" s="57" customFormat="1" ht="36" customHeight="1" x14ac:dyDescent="0.3">
      <c r="A58" s="133">
        <v>4</v>
      </c>
      <c r="B58" s="70" t="s">
        <v>64</v>
      </c>
      <c r="C58" s="133" t="s">
        <v>14</v>
      </c>
      <c r="D58" s="133">
        <v>2012</v>
      </c>
      <c r="E58" s="58">
        <v>72</v>
      </c>
      <c r="F58" s="72"/>
      <c r="G58" s="58">
        <v>74608</v>
      </c>
      <c r="H58" s="58">
        <v>140840.01999999999</v>
      </c>
      <c r="I58" s="58">
        <v>116338.753</v>
      </c>
      <c r="J58" s="10" t="s">
        <v>20</v>
      </c>
      <c r="K58" s="4"/>
    </row>
    <row r="59" spans="1:11" s="57" customFormat="1" ht="36" customHeight="1" x14ac:dyDescent="0.3">
      <c r="A59" s="133">
        <v>5</v>
      </c>
      <c r="B59" s="70" t="s">
        <v>66</v>
      </c>
      <c r="C59" s="133" t="s">
        <v>14</v>
      </c>
      <c r="D59" s="133">
        <v>2012</v>
      </c>
      <c r="E59" s="58">
        <v>420</v>
      </c>
      <c r="F59" s="72"/>
      <c r="G59" s="58">
        <v>1061107</v>
      </c>
      <c r="H59" s="58">
        <v>1196472.2860000001</v>
      </c>
      <c r="I59" s="58">
        <v>931195.53599999996</v>
      </c>
      <c r="J59" s="10" t="s">
        <v>20</v>
      </c>
      <c r="K59" s="4"/>
    </row>
    <row r="60" spans="1:11" s="57" customFormat="1" ht="36" customHeight="1" x14ac:dyDescent="0.3">
      <c r="A60" s="133">
        <v>6</v>
      </c>
      <c r="B60" s="73" t="s">
        <v>67</v>
      </c>
      <c r="C60" s="133" t="s">
        <v>14</v>
      </c>
      <c r="D60" s="133">
        <v>2021</v>
      </c>
      <c r="E60" s="58">
        <v>2700</v>
      </c>
      <c r="F60" s="72"/>
      <c r="G60" s="58">
        <v>1005825</v>
      </c>
      <c r="H60" s="58"/>
      <c r="I60" s="58">
        <f>G60</f>
        <v>1005825</v>
      </c>
      <c r="J60" s="10" t="s">
        <v>65</v>
      </c>
      <c r="K60" s="4"/>
    </row>
    <row r="61" spans="1:11" s="57" customFormat="1" ht="25.5" customHeight="1" x14ac:dyDescent="0.3">
      <c r="A61" s="14">
        <v>9</v>
      </c>
      <c r="B61" s="15" t="s">
        <v>68</v>
      </c>
      <c r="C61" s="16"/>
      <c r="D61" s="14"/>
      <c r="E61" s="16"/>
      <c r="F61" s="16"/>
      <c r="G61" s="16"/>
      <c r="H61" s="16"/>
      <c r="I61" s="16"/>
      <c r="J61" s="15"/>
      <c r="K61" s="33"/>
    </row>
    <row r="62" spans="1:11" s="57" customFormat="1" ht="41.25" customHeight="1" x14ac:dyDescent="0.3">
      <c r="A62" s="133">
        <v>1</v>
      </c>
      <c r="B62" s="21" t="s">
        <v>13</v>
      </c>
      <c r="C62" s="133" t="s">
        <v>14</v>
      </c>
      <c r="D62" s="17">
        <v>2001</v>
      </c>
      <c r="E62" s="58">
        <v>12541.3</v>
      </c>
      <c r="F62" s="58"/>
      <c r="G62" s="58">
        <v>6316036</v>
      </c>
      <c r="H62" s="58">
        <v>9510868</v>
      </c>
      <c r="I62" s="58">
        <v>9510868</v>
      </c>
      <c r="J62" s="6" t="s">
        <v>140</v>
      </c>
      <c r="K62" s="4"/>
    </row>
    <row r="63" spans="1:11" s="57" customFormat="1" ht="32.25" customHeight="1" x14ac:dyDescent="0.3">
      <c r="A63" s="133">
        <v>2</v>
      </c>
      <c r="B63" s="6" t="s">
        <v>69</v>
      </c>
      <c r="C63" s="133" t="s">
        <v>14</v>
      </c>
      <c r="D63" s="133">
        <v>2023</v>
      </c>
      <c r="E63" s="58">
        <v>1051</v>
      </c>
      <c r="F63" s="58"/>
      <c r="G63" s="58">
        <v>9691643</v>
      </c>
      <c r="H63" s="58">
        <v>9691643</v>
      </c>
      <c r="I63" s="58">
        <v>9691643</v>
      </c>
      <c r="J63" s="6" t="s">
        <v>21</v>
      </c>
      <c r="K63" s="4"/>
    </row>
    <row r="64" spans="1:11" s="57" customFormat="1" ht="33" customHeight="1" x14ac:dyDescent="0.3">
      <c r="A64" s="133">
        <v>3</v>
      </c>
      <c r="B64" s="6" t="s">
        <v>36</v>
      </c>
      <c r="C64" s="133" t="s">
        <v>14</v>
      </c>
      <c r="D64" s="133">
        <v>2023</v>
      </c>
      <c r="E64" s="58">
        <v>544</v>
      </c>
      <c r="F64" s="58"/>
      <c r="G64" s="58">
        <v>4893308</v>
      </c>
      <c r="H64" s="58">
        <v>4893308</v>
      </c>
      <c r="I64" s="58">
        <v>4893308</v>
      </c>
      <c r="J64" s="6" t="s">
        <v>21</v>
      </c>
      <c r="K64" s="4"/>
    </row>
    <row r="65" spans="1:11" s="57" customFormat="1" ht="18.75" customHeight="1" x14ac:dyDescent="0.3">
      <c r="A65" s="14">
        <v>10</v>
      </c>
      <c r="B65" s="15" t="s">
        <v>76</v>
      </c>
      <c r="C65" s="16"/>
      <c r="D65" s="14"/>
      <c r="E65" s="16"/>
      <c r="F65" s="16"/>
      <c r="G65" s="16"/>
      <c r="H65" s="16"/>
      <c r="I65" s="16"/>
      <c r="J65" s="15"/>
      <c r="K65" s="33"/>
    </row>
    <row r="66" spans="1:11" s="57" customFormat="1" ht="31.5" x14ac:dyDescent="0.3">
      <c r="A66" s="133">
        <v>1</v>
      </c>
      <c r="B66" s="6" t="s">
        <v>13</v>
      </c>
      <c r="C66" s="133" t="s">
        <v>14</v>
      </c>
      <c r="D66" s="133">
        <v>2012</v>
      </c>
      <c r="E66" s="58">
        <v>20339</v>
      </c>
      <c r="F66" s="74"/>
      <c r="G66" s="58">
        <v>6101700</v>
      </c>
      <c r="H66" s="58">
        <v>4759326</v>
      </c>
      <c r="I66" s="58"/>
      <c r="J66" s="10" t="s">
        <v>19</v>
      </c>
      <c r="K66" s="4"/>
    </row>
    <row r="67" spans="1:11" s="57" customFormat="1" ht="31.5" x14ac:dyDescent="0.3">
      <c r="A67" s="133">
        <v>2</v>
      </c>
      <c r="B67" s="21" t="s">
        <v>36</v>
      </c>
      <c r="C67" s="133"/>
      <c r="D67" s="17">
        <v>2013</v>
      </c>
      <c r="E67" s="58">
        <v>558</v>
      </c>
      <c r="F67" s="17"/>
      <c r="G67" s="58">
        <v>3755571</v>
      </c>
      <c r="H67" s="58">
        <f>G67+140593</f>
        <v>3896164</v>
      </c>
      <c r="I67" s="58">
        <v>2656450</v>
      </c>
      <c r="J67" s="6" t="s">
        <v>20</v>
      </c>
      <c r="K67" s="4"/>
    </row>
    <row r="68" spans="1:11" s="57" customFormat="1" ht="31.5" x14ac:dyDescent="0.3">
      <c r="A68" s="133">
        <v>3</v>
      </c>
      <c r="B68" s="21" t="s">
        <v>71</v>
      </c>
      <c r="C68" s="133"/>
      <c r="D68" s="17">
        <v>2012</v>
      </c>
      <c r="E68" s="58">
        <v>23</v>
      </c>
      <c r="F68" s="17"/>
      <c r="G68" s="58">
        <v>157580</v>
      </c>
      <c r="H68" s="58">
        <f>G68+62791</f>
        <v>220371</v>
      </c>
      <c r="I68" s="58">
        <v>74106</v>
      </c>
      <c r="J68" s="6" t="s">
        <v>20</v>
      </c>
      <c r="K68" s="4"/>
    </row>
    <row r="69" spans="1:11" s="57" customFormat="1" ht="31.5" x14ac:dyDescent="0.3">
      <c r="A69" s="133">
        <v>4</v>
      </c>
      <c r="B69" s="21" t="s">
        <v>70</v>
      </c>
      <c r="C69" s="133"/>
      <c r="D69" s="17">
        <v>2012</v>
      </c>
      <c r="E69" s="58">
        <v>178</v>
      </c>
      <c r="F69" s="17"/>
      <c r="G69" s="58">
        <v>1017894</v>
      </c>
      <c r="H69" s="58">
        <f>G69+143132</f>
        <v>1161026</v>
      </c>
      <c r="I69" s="58">
        <v>563804</v>
      </c>
      <c r="J69" s="6" t="s">
        <v>20</v>
      </c>
      <c r="K69" s="4"/>
    </row>
    <row r="70" spans="1:11" s="57" customFormat="1" ht="31.5" x14ac:dyDescent="0.3">
      <c r="A70" s="133">
        <v>5</v>
      </c>
      <c r="B70" s="21" t="s">
        <v>70</v>
      </c>
      <c r="C70" s="133"/>
      <c r="D70" s="17">
        <v>2012</v>
      </c>
      <c r="E70" s="58">
        <v>178</v>
      </c>
      <c r="F70" s="17"/>
      <c r="G70" s="58">
        <v>1017894</v>
      </c>
      <c r="H70" s="58">
        <f>G70+143132</f>
        <v>1161026</v>
      </c>
      <c r="I70" s="58">
        <v>563804</v>
      </c>
      <c r="J70" s="6" t="s">
        <v>20</v>
      </c>
      <c r="K70" s="4"/>
    </row>
    <row r="71" spans="1:11" s="57" customFormat="1" ht="31.5" x14ac:dyDescent="0.3">
      <c r="A71" s="133">
        <v>6</v>
      </c>
      <c r="B71" s="21" t="s">
        <v>36</v>
      </c>
      <c r="C71" s="133"/>
      <c r="D71" s="17">
        <v>2013</v>
      </c>
      <c r="E71" s="58">
        <v>558</v>
      </c>
      <c r="F71" s="17"/>
      <c r="G71" s="58">
        <v>3896164</v>
      </c>
      <c r="H71" s="58">
        <f>G71+185505</f>
        <v>4081669</v>
      </c>
      <c r="I71" s="58">
        <v>1111379</v>
      </c>
      <c r="J71" s="6" t="s">
        <v>20</v>
      </c>
      <c r="K71" s="4"/>
    </row>
    <row r="72" spans="1:11" s="57" customFormat="1" ht="31.5" x14ac:dyDescent="0.3">
      <c r="A72" s="133">
        <v>7</v>
      </c>
      <c r="B72" s="21" t="s">
        <v>72</v>
      </c>
      <c r="C72" s="133"/>
      <c r="D72" s="17">
        <v>2012</v>
      </c>
      <c r="E72" s="58">
        <v>886</v>
      </c>
      <c r="F72" s="17"/>
      <c r="G72" s="58">
        <v>2839682</v>
      </c>
      <c r="H72" s="58">
        <f>G72+495000</f>
        <v>3334682</v>
      </c>
      <c r="I72" s="58">
        <v>1043266</v>
      </c>
      <c r="J72" s="6" t="s">
        <v>20</v>
      </c>
      <c r="K72" s="4"/>
    </row>
    <row r="73" spans="1:11" s="57" customFormat="1" ht="31.5" x14ac:dyDescent="0.3">
      <c r="A73" s="133">
        <v>8</v>
      </c>
      <c r="B73" s="21" t="s">
        <v>73</v>
      </c>
      <c r="C73" s="17"/>
      <c r="D73" s="133">
        <v>2017</v>
      </c>
      <c r="E73" s="58">
        <v>15</v>
      </c>
      <c r="F73" s="4"/>
      <c r="G73" s="58"/>
      <c r="H73" s="58">
        <v>259231</v>
      </c>
      <c r="I73" s="58">
        <v>120906</v>
      </c>
      <c r="J73" s="6" t="s">
        <v>22</v>
      </c>
      <c r="K73" s="4"/>
    </row>
    <row r="74" spans="1:11" s="57" customFormat="1" ht="31.5" x14ac:dyDescent="0.3">
      <c r="A74" s="133">
        <v>9</v>
      </c>
      <c r="B74" s="21" t="s">
        <v>74</v>
      </c>
      <c r="C74" s="4"/>
      <c r="D74" s="17">
        <v>2018</v>
      </c>
      <c r="E74" s="58">
        <v>1190</v>
      </c>
      <c r="F74" s="4"/>
      <c r="G74" s="58"/>
      <c r="H74" s="58">
        <v>9442856</v>
      </c>
      <c r="I74" s="58">
        <v>6798856</v>
      </c>
      <c r="J74" s="6" t="s">
        <v>22</v>
      </c>
      <c r="K74" s="4"/>
    </row>
    <row r="75" spans="1:11" s="57" customFormat="1" ht="31.5" x14ac:dyDescent="0.3">
      <c r="A75" s="133">
        <v>10</v>
      </c>
      <c r="B75" s="21" t="s">
        <v>75</v>
      </c>
      <c r="C75" s="17"/>
      <c r="D75" s="133">
        <v>2019</v>
      </c>
      <c r="E75" s="58">
        <v>35</v>
      </c>
      <c r="F75" s="4"/>
      <c r="G75" s="58"/>
      <c r="H75" s="58">
        <v>387209</v>
      </c>
      <c r="I75" s="58">
        <v>232248</v>
      </c>
      <c r="J75" s="6" t="s">
        <v>22</v>
      </c>
      <c r="K75" s="4"/>
    </row>
    <row r="76" spans="1:11" s="57" customFormat="1" ht="21.75" customHeight="1" x14ac:dyDescent="0.3">
      <c r="A76" s="14">
        <v>11</v>
      </c>
      <c r="B76" s="15" t="s">
        <v>77</v>
      </c>
      <c r="C76" s="16"/>
      <c r="D76" s="14"/>
      <c r="E76" s="16"/>
      <c r="F76" s="16"/>
      <c r="G76" s="16"/>
      <c r="H76" s="16"/>
      <c r="I76" s="16"/>
      <c r="J76" s="15"/>
      <c r="K76" s="33"/>
    </row>
    <row r="77" spans="1:11" s="57" customFormat="1" ht="31.5" x14ac:dyDescent="0.3">
      <c r="A77" s="133">
        <v>1</v>
      </c>
      <c r="B77" s="75" t="s">
        <v>13</v>
      </c>
      <c r="C77" s="133" t="s">
        <v>14</v>
      </c>
      <c r="D77" s="133">
        <v>1983</v>
      </c>
      <c r="E77" s="58">
        <v>11032</v>
      </c>
      <c r="F77" s="58"/>
      <c r="G77" s="58">
        <v>4527000</v>
      </c>
      <c r="H77" s="58">
        <v>15058680</v>
      </c>
      <c r="I77" s="58">
        <f>H77</f>
        <v>15058680</v>
      </c>
      <c r="J77" s="10" t="s">
        <v>19</v>
      </c>
      <c r="K77" s="4"/>
    </row>
    <row r="78" spans="1:11" s="57" customFormat="1" ht="31.5" x14ac:dyDescent="0.3">
      <c r="A78" s="133">
        <v>2</v>
      </c>
      <c r="B78" s="21" t="s">
        <v>78</v>
      </c>
      <c r="C78" s="133" t="s">
        <v>14</v>
      </c>
      <c r="D78" s="133">
        <v>2004</v>
      </c>
      <c r="E78" s="58">
        <v>300</v>
      </c>
      <c r="F78" s="58"/>
      <c r="G78" s="58">
        <v>631872</v>
      </c>
      <c r="H78" s="58">
        <v>1031872</v>
      </c>
      <c r="I78" s="58">
        <v>0</v>
      </c>
      <c r="J78" s="6" t="s">
        <v>20</v>
      </c>
      <c r="K78" s="4"/>
    </row>
    <row r="79" spans="1:11" s="57" customFormat="1" ht="31.5" x14ac:dyDescent="0.3">
      <c r="A79" s="133">
        <v>3</v>
      </c>
      <c r="B79" s="21" t="s">
        <v>79</v>
      </c>
      <c r="C79" s="133" t="s">
        <v>14</v>
      </c>
      <c r="D79" s="133">
        <v>2021</v>
      </c>
      <c r="E79" s="58">
        <v>1745</v>
      </c>
      <c r="F79" s="58"/>
      <c r="G79" s="58">
        <v>9571430</v>
      </c>
      <c r="H79" s="58"/>
      <c r="I79" s="58">
        <v>8040001.2000000002</v>
      </c>
      <c r="J79" s="6" t="s">
        <v>21</v>
      </c>
      <c r="K79" s="4"/>
    </row>
    <row r="80" spans="1:11" s="57" customFormat="1" ht="31.5" x14ac:dyDescent="0.3">
      <c r="A80" s="133">
        <v>4</v>
      </c>
      <c r="B80" s="21" t="s">
        <v>80</v>
      </c>
      <c r="C80" s="133" t="s">
        <v>14</v>
      </c>
      <c r="D80" s="133">
        <v>2021</v>
      </c>
      <c r="E80" s="58">
        <v>158</v>
      </c>
      <c r="F80" s="58"/>
      <c r="G80" s="58">
        <v>203182</v>
      </c>
      <c r="H80" s="58"/>
      <c r="I80" s="58">
        <v>148973.04399999999</v>
      </c>
      <c r="J80" s="6" t="s">
        <v>21</v>
      </c>
      <c r="K80" s="4"/>
    </row>
    <row r="81" spans="1:11" s="57" customFormat="1" ht="31.5" x14ac:dyDescent="0.3">
      <c r="A81" s="133">
        <v>5</v>
      </c>
      <c r="B81" s="21" t="s">
        <v>81</v>
      </c>
      <c r="C81" s="133" t="s">
        <v>14</v>
      </c>
      <c r="D81" s="133">
        <v>2021</v>
      </c>
      <c r="E81" s="58">
        <v>1035</v>
      </c>
      <c r="F81" s="58"/>
      <c r="G81" s="58">
        <v>599575</v>
      </c>
      <c r="H81" s="58"/>
      <c r="I81" s="58">
        <v>359745</v>
      </c>
      <c r="J81" s="6" t="s">
        <v>21</v>
      </c>
      <c r="K81" s="4"/>
    </row>
    <row r="82" spans="1:11" s="57" customFormat="1" ht="31.5" x14ac:dyDescent="0.3">
      <c r="A82" s="133">
        <v>6</v>
      </c>
      <c r="B82" s="21" t="s">
        <v>82</v>
      </c>
      <c r="C82" s="133" t="s">
        <v>225</v>
      </c>
      <c r="D82" s="133">
        <v>2007</v>
      </c>
      <c r="E82" s="58">
        <v>1</v>
      </c>
      <c r="F82" s="58"/>
      <c r="G82" s="58">
        <v>1500000</v>
      </c>
      <c r="H82" s="58"/>
      <c r="I82" s="58">
        <v>825000</v>
      </c>
      <c r="J82" s="6" t="s">
        <v>22</v>
      </c>
      <c r="K82" s="4"/>
    </row>
    <row r="83" spans="1:11" s="57" customFormat="1" ht="29.25" customHeight="1" x14ac:dyDescent="0.3">
      <c r="A83" s="14">
        <v>12</v>
      </c>
      <c r="B83" s="15" t="s">
        <v>83</v>
      </c>
      <c r="C83" s="16"/>
      <c r="D83" s="14"/>
      <c r="E83" s="16"/>
      <c r="F83" s="16"/>
      <c r="G83" s="16"/>
      <c r="H83" s="16"/>
      <c r="I83" s="16"/>
      <c r="J83" s="15"/>
      <c r="K83" s="33"/>
    </row>
    <row r="84" spans="1:11" s="57" customFormat="1" ht="29.25" customHeight="1" x14ac:dyDescent="0.3">
      <c r="A84" s="133">
        <v>1</v>
      </c>
      <c r="B84" s="75" t="s">
        <v>90</v>
      </c>
      <c r="C84" s="133" t="s">
        <v>14</v>
      </c>
      <c r="D84" s="133">
        <v>2008</v>
      </c>
      <c r="E84" s="62">
        <v>8230</v>
      </c>
      <c r="F84" s="76"/>
      <c r="G84" s="62">
        <v>1316767</v>
      </c>
      <c r="H84" s="62">
        <v>11233950</v>
      </c>
      <c r="I84" s="62">
        <f>H84</f>
        <v>11233950</v>
      </c>
      <c r="J84" s="10" t="s">
        <v>19</v>
      </c>
      <c r="K84" s="4"/>
    </row>
    <row r="85" spans="1:11" s="57" customFormat="1" ht="29.25" customHeight="1" x14ac:dyDescent="0.3">
      <c r="A85" s="133">
        <v>2</v>
      </c>
      <c r="B85" s="75" t="s">
        <v>13</v>
      </c>
      <c r="C85" s="133" t="s">
        <v>14</v>
      </c>
      <c r="D85" s="133">
        <v>2018</v>
      </c>
      <c r="E85" s="62">
        <v>800</v>
      </c>
      <c r="F85" s="76"/>
      <c r="G85" s="62">
        <v>800000</v>
      </c>
      <c r="H85" s="62">
        <v>1092000</v>
      </c>
      <c r="I85" s="62">
        <f>H85</f>
        <v>1092000</v>
      </c>
      <c r="J85" s="10" t="s">
        <v>19</v>
      </c>
      <c r="K85" s="4"/>
    </row>
    <row r="86" spans="1:11" s="57" customFormat="1" ht="31.5" x14ac:dyDescent="0.3">
      <c r="A86" s="133">
        <v>3</v>
      </c>
      <c r="B86" s="21" t="s">
        <v>84</v>
      </c>
      <c r="C86" s="133" t="s">
        <v>14</v>
      </c>
      <c r="D86" s="133">
        <v>2011</v>
      </c>
      <c r="E86" s="62">
        <v>1565</v>
      </c>
      <c r="F86" s="77">
        <v>2044.52</v>
      </c>
      <c r="G86" s="62">
        <v>8147000</v>
      </c>
      <c r="H86" s="62">
        <v>12880975</v>
      </c>
      <c r="I86" s="58">
        <v>7939937</v>
      </c>
      <c r="J86" s="6" t="s">
        <v>20</v>
      </c>
      <c r="K86" s="4"/>
    </row>
    <row r="87" spans="1:11" s="57" customFormat="1" ht="31.5" x14ac:dyDescent="0.3">
      <c r="A87" s="133">
        <v>4</v>
      </c>
      <c r="B87" s="21" t="s">
        <v>85</v>
      </c>
      <c r="C87" s="133" t="s">
        <v>14</v>
      </c>
      <c r="D87" s="133">
        <v>1994</v>
      </c>
      <c r="E87" s="62">
        <v>678</v>
      </c>
      <c r="F87" s="77">
        <v>1104.8399999999999</v>
      </c>
      <c r="G87" s="62">
        <v>487285</v>
      </c>
      <c r="H87" s="62">
        <v>5840217</v>
      </c>
      <c r="I87" s="58">
        <v>4885714</v>
      </c>
      <c r="J87" s="6" t="s">
        <v>20</v>
      </c>
      <c r="K87" s="4"/>
    </row>
    <row r="88" spans="1:11" s="57" customFormat="1" ht="31.5" x14ac:dyDescent="0.3">
      <c r="A88" s="133">
        <v>5</v>
      </c>
      <c r="B88" s="21" t="s">
        <v>86</v>
      </c>
      <c r="C88" s="133" t="s">
        <v>14</v>
      </c>
      <c r="D88" s="133">
        <v>2009</v>
      </c>
      <c r="E88" s="62">
        <v>330</v>
      </c>
      <c r="F88" s="62"/>
      <c r="G88" s="62">
        <v>1200845</v>
      </c>
      <c r="H88" s="62">
        <v>1698861</v>
      </c>
      <c r="I88" s="58">
        <v>407969</v>
      </c>
      <c r="J88" s="6" t="s">
        <v>20</v>
      </c>
      <c r="K88" s="4"/>
    </row>
    <row r="89" spans="1:11" s="57" customFormat="1" ht="31.5" x14ac:dyDescent="0.3">
      <c r="A89" s="133">
        <v>6</v>
      </c>
      <c r="B89" s="21" t="s">
        <v>87</v>
      </c>
      <c r="C89" s="133" t="s">
        <v>14</v>
      </c>
      <c r="D89" s="133">
        <v>2020</v>
      </c>
      <c r="E89" s="62">
        <v>814</v>
      </c>
      <c r="F89" s="62"/>
      <c r="G89" s="62">
        <v>4944241</v>
      </c>
      <c r="H89" s="62"/>
      <c r="I89" s="58">
        <v>3955392</v>
      </c>
      <c r="J89" s="6" t="s">
        <v>21</v>
      </c>
      <c r="K89" s="4"/>
    </row>
    <row r="90" spans="1:11" s="57" customFormat="1" ht="31.5" x14ac:dyDescent="0.3">
      <c r="A90" s="133">
        <v>7</v>
      </c>
      <c r="B90" s="21" t="s">
        <v>88</v>
      </c>
      <c r="C90" s="133" t="s">
        <v>14</v>
      </c>
      <c r="D90" s="133">
        <v>2022</v>
      </c>
      <c r="E90" s="62">
        <v>1152</v>
      </c>
      <c r="F90" s="62"/>
      <c r="G90" s="62">
        <v>6272726</v>
      </c>
      <c r="H90" s="62"/>
      <c r="I90" s="58">
        <v>5519998</v>
      </c>
      <c r="J90" s="6" t="s">
        <v>21</v>
      </c>
      <c r="K90" s="4"/>
    </row>
    <row r="91" spans="1:11" s="57" customFormat="1" ht="31.5" x14ac:dyDescent="0.3">
      <c r="A91" s="133">
        <v>8</v>
      </c>
      <c r="B91" s="21" t="s">
        <v>89</v>
      </c>
      <c r="C91" s="133" t="s">
        <v>106</v>
      </c>
      <c r="D91" s="133">
        <v>1995</v>
      </c>
      <c r="E91" s="62">
        <v>1</v>
      </c>
      <c r="F91" s="62"/>
      <c r="G91" s="62">
        <v>553873</v>
      </c>
      <c r="H91" s="62"/>
      <c r="I91" s="58">
        <v>0</v>
      </c>
      <c r="J91" s="6" t="s">
        <v>22</v>
      </c>
      <c r="K91" s="4"/>
    </row>
    <row r="92" spans="1:11" s="57" customFormat="1" ht="31.5" x14ac:dyDescent="0.3">
      <c r="A92" s="133">
        <v>9</v>
      </c>
      <c r="B92" s="21" t="s">
        <v>84</v>
      </c>
      <c r="C92" s="133" t="s">
        <v>14</v>
      </c>
      <c r="D92" s="133">
        <v>2011</v>
      </c>
      <c r="E92" s="62">
        <v>2044.52</v>
      </c>
      <c r="F92" s="62"/>
      <c r="G92" s="62">
        <v>12880975</v>
      </c>
      <c r="H92" s="62">
        <v>15338699</v>
      </c>
      <c r="I92" s="58">
        <v>10299322</v>
      </c>
      <c r="J92" s="6" t="s">
        <v>20</v>
      </c>
      <c r="K92" s="4"/>
    </row>
    <row r="93" spans="1:11" s="57" customFormat="1" ht="31.5" x14ac:dyDescent="0.3">
      <c r="A93" s="133">
        <v>10</v>
      </c>
      <c r="B93" s="21" t="s">
        <v>369</v>
      </c>
      <c r="C93" s="133" t="s">
        <v>14</v>
      </c>
      <c r="D93" s="133">
        <v>2002</v>
      </c>
      <c r="E93" s="62">
        <v>342</v>
      </c>
      <c r="F93" s="62"/>
      <c r="G93" s="62">
        <v>568565</v>
      </c>
      <c r="H93" s="62">
        <v>2813202</v>
      </c>
      <c r="I93" s="58">
        <v>2056996.4269999999</v>
      </c>
      <c r="J93" s="6" t="s">
        <v>20</v>
      </c>
      <c r="K93" s="4"/>
    </row>
    <row r="94" spans="1:11" s="57" customFormat="1" ht="31.5" x14ac:dyDescent="0.3">
      <c r="A94" s="133">
        <v>11</v>
      </c>
      <c r="B94" s="21" t="s">
        <v>370</v>
      </c>
      <c r="C94" s="133" t="s">
        <v>14</v>
      </c>
      <c r="D94" s="133">
        <v>2024</v>
      </c>
      <c r="E94" s="62">
        <f>4.7*5.7</f>
        <v>26.790000000000003</v>
      </c>
      <c r="F94" s="62">
        <v>129781.9</v>
      </c>
      <c r="G94" s="62"/>
      <c r="H94" s="62"/>
      <c r="I94" s="58">
        <v>121125.447</v>
      </c>
      <c r="J94" s="6" t="s">
        <v>21</v>
      </c>
      <c r="K94" s="4"/>
    </row>
    <row r="95" spans="1:11" s="57" customFormat="1" ht="31.5" x14ac:dyDescent="0.3">
      <c r="A95" s="133">
        <v>12</v>
      </c>
      <c r="B95" s="21" t="s">
        <v>186</v>
      </c>
      <c r="C95" s="133" t="s">
        <v>14</v>
      </c>
      <c r="D95" s="133">
        <v>2018</v>
      </c>
      <c r="E95" s="62">
        <v>769</v>
      </c>
      <c r="F95" s="62"/>
      <c r="G95" s="62">
        <v>431828</v>
      </c>
      <c r="H95" s="62">
        <v>970607.6</v>
      </c>
      <c r="I95" s="58">
        <v>792528.82</v>
      </c>
      <c r="J95" s="6" t="s">
        <v>20</v>
      </c>
      <c r="K95" s="4"/>
    </row>
    <row r="96" spans="1:11" s="57" customFormat="1" ht="31.5" x14ac:dyDescent="0.3">
      <c r="A96" s="133">
        <v>13</v>
      </c>
      <c r="B96" s="21" t="s">
        <v>371</v>
      </c>
      <c r="C96" s="133" t="s">
        <v>372</v>
      </c>
      <c r="D96" s="133">
        <v>2022</v>
      </c>
      <c r="E96" s="62">
        <v>1</v>
      </c>
      <c r="F96" s="62"/>
      <c r="G96" s="62">
        <v>68224</v>
      </c>
      <c r="H96" s="62">
        <v>113253.7</v>
      </c>
      <c r="I96" s="58">
        <v>88283.53</v>
      </c>
      <c r="J96" s="6" t="s">
        <v>20</v>
      </c>
      <c r="K96" s="4"/>
    </row>
    <row r="97" spans="1:11" s="57" customFormat="1" ht="23.25" customHeight="1" x14ac:dyDescent="0.3">
      <c r="A97" s="14">
        <v>13</v>
      </c>
      <c r="B97" s="15" t="s">
        <v>91</v>
      </c>
      <c r="C97" s="16"/>
      <c r="D97" s="14"/>
      <c r="E97" s="16"/>
      <c r="F97" s="16"/>
      <c r="G97" s="16"/>
      <c r="H97" s="16"/>
      <c r="I97" s="16"/>
      <c r="J97" s="15"/>
      <c r="K97" s="33"/>
    </row>
    <row r="98" spans="1:11" s="57" customFormat="1" ht="31.5" x14ac:dyDescent="0.3">
      <c r="A98" s="133">
        <v>1</v>
      </c>
      <c r="B98" s="6" t="s">
        <v>13</v>
      </c>
      <c r="C98" s="133" t="s">
        <v>14</v>
      </c>
      <c r="D98" s="133">
        <v>2000</v>
      </c>
      <c r="E98" s="58">
        <v>3584</v>
      </c>
      <c r="F98" s="58"/>
      <c r="G98" s="58">
        <v>1075183</v>
      </c>
      <c r="H98" s="58">
        <v>1863680</v>
      </c>
      <c r="I98" s="58">
        <f>H98</f>
        <v>1863680</v>
      </c>
      <c r="J98" s="10" t="s">
        <v>19</v>
      </c>
      <c r="K98" s="4"/>
    </row>
    <row r="99" spans="1:11" s="57" customFormat="1" ht="31.5" x14ac:dyDescent="0.3">
      <c r="A99" s="133">
        <v>2</v>
      </c>
      <c r="B99" s="6" t="s">
        <v>13</v>
      </c>
      <c r="C99" s="133" t="s">
        <v>14</v>
      </c>
      <c r="D99" s="133">
        <v>2000</v>
      </c>
      <c r="E99" s="58">
        <v>7138.8</v>
      </c>
      <c r="F99" s="58"/>
      <c r="G99" s="58">
        <v>3355680</v>
      </c>
      <c r="H99" s="58">
        <v>3712280</v>
      </c>
      <c r="I99" s="58">
        <f>H99</f>
        <v>3712280</v>
      </c>
      <c r="J99" s="10" t="s">
        <v>19</v>
      </c>
      <c r="K99" s="4"/>
    </row>
    <row r="100" spans="1:11" s="57" customFormat="1" ht="37.5" customHeight="1" x14ac:dyDescent="0.3">
      <c r="A100" s="133">
        <v>3</v>
      </c>
      <c r="B100" s="6" t="s">
        <v>92</v>
      </c>
      <c r="C100" s="133" t="s">
        <v>14</v>
      </c>
      <c r="D100" s="133">
        <v>2020</v>
      </c>
      <c r="E100" s="58">
        <v>563</v>
      </c>
      <c r="F100" s="58"/>
      <c r="G100" s="58">
        <v>5420065.5999999996</v>
      </c>
      <c r="H100" s="58"/>
      <c r="I100" s="58">
        <v>3612473</v>
      </c>
      <c r="J100" s="6" t="s">
        <v>22</v>
      </c>
      <c r="K100" s="4"/>
    </row>
    <row r="101" spans="1:11" s="57" customFormat="1" ht="37.5" customHeight="1" x14ac:dyDescent="0.3">
      <c r="A101" s="133">
        <v>4</v>
      </c>
      <c r="B101" s="6" t="s">
        <v>134</v>
      </c>
      <c r="C101" s="133" t="s">
        <v>14</v>
      </c>
      <c r="D101" s="133">
        <v>1993</v>
      </c>
      <c r="E101" s="58">
        <v>71</v>
      </c>
      <c r="F101" s="58"/>
      <c r="G101" s="58">
        <v>199346</v>
      </c>
      <c r="H101" s="58"/>
      <c r="I101" s="58"/>
      <c r="J101" s="6" t="s">
        <v>135</v>
      </c>
      <c r="K101" s="4"/>
    </row>
    <row r="102" spans="1:11" s="57" customFormat="1" ht="37.5" customHeight="1" x14ac:dyDescent="0.3">
      <c r="A102" s="133">
        <v>5</v>
      </c>
      <c r="B102" s="6" t="s">
        <v>136</v>
      </c>
      <c r="C102" s="133" t="s">
        <v>14</v>
      </c>
      <c r="D102" s="133">
        <v>1999</v>
      </c>
      <c r="E102" s="58">
        <v>177</v>
      </c>
      <c r="F102" s="58"/>
      <c r="G102" s="58">
        <v>167193</v>
      </c>
      <c r="H102" s="58"/>
      <c r="I102" s="58"/>
      <c r="J102" s="6" t="s">
        <v>135</v>
      </c>
      <c r="K102" s="4"/>
    </row>
    <row r="103" spans="1:11" s="57" customFormat="1" ht="27" customHeight="1" x14ac:dyDescent="0.3">
      <c r="A103" s="14">
        <v>14</v>
      </c>
      <c r="B103" s="15" t="s">
        <v>93</v>
      </c>
      <c r="C103" s="16"/>
      <c r="D103" s="14"/>
      <c r="E103" s="16"/>
      <c r="F103" s="16"/>
      <c r="G103" s="16"/>
      <c r="H103" s="16"/>
      <c r="I103" s="16"/>
      <c r="J103" s="15"/>
      <c r="K103" s="33"/>
    </row>
    <row r="104" spans="1:11" s="57" customFormat="1" ht="47.25" x14ac:dyDescent="0.3">
      <c r="A104" s="4">
        <v>1</v>
      </c>
      <c r="B104" s="6" t="s">
        <v>13</v>
      </c>
      <c r="C104" s="4" t="s">
        <v>14</v>
      </c>
      <c r="D104" s="4">
        <v>1990</v>
      </c>
      <c r="E104" s="58">
        <v>33110</v>
      </c>
      <c r="F104" s="20"/>
      <c r="G104" s="58">
        <v>5904750</v>
      </c>
      <c r="H104" s="58">
        <v>95355936</v>
      </c>
      <c r="I104" s="58">
        <f>H104</f>
        <v>95355936</v>
      </c>
      <c r="J104" s="10" t="s">
        <v>94</v>
      </c>
      <c r="K104" s="4"/>
    </row>
    <row r="105" spans="1:11" s="57" customFormat="1" ht="31.5" x14ac:dyDescent="0.3">
      <c r="A105" s="4">
        <v>2</v>
      </c>
      <c r="B105" s="21" t="s">
        <v>95</v>
      </c>
      <c r="C105" s="4" t="s">
        <v>14</v>
      </c>
      <c r="D105" s="20">
        <v>2021</v>
      </c>
      <c r="E105" s="58">
        <v>490</v>
      </c>
      <c r="F105" s="20"/>
      <c r="G105" s="58">
        <v>4287970</v>
      </c>
      <c r="H105" s="58"/>
      <c r="I105" s="58">
        <v>3143939.6040000003</v>
      </c>
      <c r="J105" s="10" t="s">
        <v>21</v>
      </c>
      <c r="K105" s="4"/>
    </row>
    <row r="106" spans="1:11" s="57" customFormat="1" ht="31.5" x14ac:dyDescent="0.3">
      <c r="A106" s="4">
        <v>3</v>
      </c>
      <c r="B106" s="21" t="s">
        <v>96</v>
      </c>
      <c r="C106" s="4" t="s">
        <v>14</v>
      </c>
      <c r="D106" s="20">
        <v>2021</v>
      </c>
      <c r="E106" s="58">
        <v>78.5</v>
      </c>
      <c r="F106" s="7"/>
      <c r="G106" s="58">
        <v>504150</v>
      </c>
      <c r="H106" s="58"/>
      <c r="I106" s="58">
        <v>369642.78</v>
      </c>
      <c r="J106" s="10" t="s">
        <v>21</v>
      </c>
      <c r="K106" s="4"/>
    </row>
    <row r="107" spans="1:11" s="57" customFormat="1" ht="31.5" x14ac:dyDescent="0.3">
      <c r="A107" s="4">
        <v>4</v>
      </c>
      <c r="B107" s="21" t="s">
        <v>248</v>
      </c>
      <c r="C107" s="4" t="s">
        <v>14</v>
      </c>
      <c r="D107" s="20">
        <v>2021</v>
      </c>
      <c r="E107" s="58">
        <v>11</v>
      </c>
      <c r="F107" s="7"/>
      <c r="G107" s="58">
        <v>431598</v>
      </c>
      <c r="H107" s="58"/>
      <c r="I107" s="58">
        <v>316447.65360000002</v>
      </c>
      <c r="J107" s="10" t="s">
        <v>21</v>
      </c>
      <c r="K107" s="4"/>
    </row>
    <row r="108" spans="1:11" s="57" customFormat="1" ht="31.5" x14ac:dyDescent="0.3">
      <c r="A108" s="4">
        <v>5</v>
      </c>
      <c r="B108" s="6" t="s">
        <v>97</v>
      </c>
      <c r="C108" s="4" t="s">
        <v>14</v>
      </c>
      <c r="D108" s="20">
        <v>2021</v>
      </c>
      <c r="E108" s="58">
        <v>136.5</v>
      </c>
      <c r="F108" s="8"/>
      <c r="G108" s="58">
        <v>194869</v>
      </c>
      <c r="H108" s="58"/>
      <c r="I108" s="58">
        <v>142877.95079999999</v>
      </c>
      <c r="J108" s="10" t="s">
        <v>21</v>
      </c>
      <c r="K108" s="4"/>
    </row>
    <row r="109" spans="1:11" s="57" customFormat="1" ht="31.5" x14ac:dyDescent="0.3">
      <c r="A109" s="4">
        <v>6</v>
      </c>
      <c r="B109" s="6" t="s">
        <v>98</v>
      </c>
      <c r="C109" s="4" t="s">
        <v>14</v>
      </c>
      <c r="D109" s="20">
        <v>2021</v>
      </c>
      <c r="E109" s="58">
        <v>354.9</v>
      </c>
      <c r="F109" s="9"/>
      <c r="G109" s="58">
        <v>510382</v>
      </c>
      <c r="H109" s="58"/>
      <c r="I109" s="58">
        <v>374212.08240000001</v>
      </c>
      <c r="J109" s="10" t="s">
        <v>21</v>
      </c>
      <c r="K109" s="4"/>
    </row>
    <row r="110" spans="1:11" s="57" customFormat="1" ht="31.5" x14ac:dyDescent="0.3">
      <c r="A110" s="4">
        <v>7</v>
      </c>
      <c r="B110" s="6" t="s">
        <v>99</v>
      </c>
      <c r="C110" s="4" t="s">
        <v>14</v>
      </c>
      <c r="D110" s="20">
        <v>2021</v>
      </c>
      <c r="E110" s="58">
        <v>89.1</v>
      </c>
      <c r="F110" s="9"/>
      <c r="G110" s="58">
        <v>500000</v>
      </c>
      <c r="H110" s="58"/>
      <c r="I110" s="58">
        <v>366600</v>
      </c>
      <c r="J110" s="10" t="s">
        <v>21</v>
      </c>
      <c r="K110" s="4"/>
    </row>
    <row r="111" spans="1:11" s="57" customFormat="1" ht="28.5" customHeight="1" x14ac:dyDescent="0.3">
      <c r="A111" s="14">
        <v>15</v>
      </c>
      <c r="B111" s="15" t="s">
        <v>100</v>
      </c>
      <c r="C111" s="16"/>
      <c r="D111" s="14"/>
      <c r="E111" s="16"/>
      <c r="F111" s="16"/>
      <c r="G111" s="95"/>
      <c r="H111" s="95"/>
      <c r="I111" s="95"/>
      <c r="J111" s="15"/>
      <c r="K111" s="16"/>
    </row>
    <row r="112" spans="1:11" s="57" customFormat="1" ht="25.5" x14ac:dyDescent="0.3">
      <c r="A112" s="133">
        <v>1</v>
      </c>
      <c r="B112" s="123" t="s">
        <v>13</v>
      </c>
      <c r="C112" s="124" t="s">
        <v>14</v>
      </c>
      <c r="D112" s="125">
        <v>2010</v>
      </c>
      <c r="E112" s="58">
        <v>18408.3</v>
      </c>
      <c r="F112" s="126"/>
      <c r="G112" s="58">
        <v>5651700</v>
      </c>
      <c r="H112" s="58">
        <v>12926962</v>
      </c>
      <c r="I112" s="58">
        <f>H112</f>
        <v>12926962</v>
      </c>
      <c r="J112" s="128" t="s">
        <v>19</v>
      </c>
      <c r="K112" s="4"/>
    </row>
    <row r="113" spans="1:11" s="57" customFormat="1" ht="25.5" x14ac:dyDescent="0.3">
      <c r="A113" s="133">
        <v>2</v>
      </c>
      <c r="B113" s="128" t="s">
        <v>101</v>
      </c>
      <c r="C113" s="124" t="s">
        <v>14</v>
      </c>
      <c r="D113" s="124">
        <v>2010</v>
      </c>
      <c r="E113" s="58">
        <v>1092</v>
      </c>
      <c r="F113" s="127"/>
      <c r="G113" s="58">
        <v>3632113</v>
      </c>
      <c r="H113" s="58">
        <f>G113+728918</f>
        <v>4361031</v>
      </c>
      <c r="I113" s="58">
        <v>1526092</v>
      </c>
      <c r="J113" s="123" t="s">
        <v>20</v>
      </c>
      <c r="K113" s="4"/>
    </row>
    <row r="114" spans="1:11" s="57" customFormat="1" ht="25.5" x14ac:dyDescent="0.3">
      <c r="A114" s="133">
        <v>3</v>
      </c>
      <c r="B114" s="123" t="s">
        <v>102</v>
      </c>
      <c r="C114" s="124" t="s">
        <v>103</v>
      </c>
      <c r="D114" s="124">
        <v>2014</v>
      </c>
      <c r="E114" s="58">
        <v>50</v>
      </c>
      <c r="F114" s="124"/>
      <c r="G114" s="58">
        <v>568312</v>
      </c>
      <c r="H114" s="58"/>
      <c r="I114" s="58" t="s">
        <v>325</v>
      </c>
      <c r="J114" s="129" t="s">
        <v>22</v>
      </c>
      <c r="K114" s="4"/>
    </row>
    <row r="115" spans="1:11" s="57" customFormat="1" ht="25.5" x14ac:dyDescent="0.3">
      <c r="A115" s="133">
        <v>4</v>
      </c>
      <c r="B115" s="130" t="s">
        <v>326</v>
      </c>
      <c r="C115" s="131" t="s">
        <v>172</v>
      </c>
      <c r="D115" s="124">
        <v>2017</v>
      </c>
      <c r="E115" s="58">
        <v>27.7</v>
      </c>
      <c r="F115" s="132"/>
      <c r="G115" s="58">
        <v>242149</v>
      </c>
      <c r="H115" s="58"/>
      <c r="I115" s="58">
        <f>137225-(G115*6.67%)</f>
        <v>121073.6617</v>
      </c>
      <c r="J115" s="129" t="s">
        <v>22</v>
      </c>
      <c r="K115" s="4"/>
    </row>
    <row r="116" spans="1:11" s="57" customFormat="1" ht="25.5" x14ac:dyDescent="0.3">
      <c r="A116" s="133">
        <v>5</v>
      </c>
      <c r="B116" s="130" t="s">
        <v>327</v>
      </c>
      <c r="C116" s="131" t="s">
        <v>172</v>
      </c>
      <c r="D116" s="124">
        <v>2017</v>
      </c>
      <c r="E116" s="58">
        <v>46.2</v>
      </c>
      <c r="F116" s="132"/>
      <c r="G116" s="58">
        <v>272546</v>
      </c>
      <c r="H116" s="58"/>
      <c r="I116" s="58">
        <f>154451-(G116*6.67%)</f>
        <v>136272.18179999999</v>
      </c>
      <c r="J116" s="129" t="s">
        <v>22</v>
      </c>
      <c r="K116" s="4"/>
    </row>
    <row r="117" spans="1:11" s="57" customFormat="1" ht="25.5" x14ac:dyDescent="0.3">
      <c r="A117" s="133">
        <v>6</v>
      </c>
      <c r="B117" s="132" t="s">
        <v>328</v>
      </c>
      <c r="C117" s="131" t="s">
        <v>172</v>
      </c>
      <c r="D117" s="124">
        <v>2011</v>
      </c>
      <c r="E117" s="58">
        <v>80</v>
      </c>
      <c r="F117" s="132"/>
      <c r="G117" s="58">
        <v>151773</v>
      </c>
      <c r="H117" s="58"/>
      <c r="I117" s="58" t="s">
        <v>325</v>
      </c>
      <c r="J117" s="129" t="s">
        <v>22</v>
      </c>
      <c r="K117" s="4"/>
    </row>
    <row r="118" spans="1:11" s="57" customFormat="1" ht="25.5" x14ac:dyDescent="0.3">
      <c r="A118" s="133">
        <v>7</v>
      </c>
      <c r="B118" s="132" t="s">
        <v>329</v>
      </c>
      <c r="C118" s="131" t="s">
        <v>172</v>
      </c>
      <c r="D118" s="124">
        <v>2013</v>
      </c>
      <c r="E118" s="58">
        <v>120</v>
      </c>
      <c r="F118" s="132"/>
      <c r="G118" s="58">
        <v>298916</v>
      </c>
      <c r="H118" s="58"/>
      <c r="I118" s="58" t="s">
        <v>325</v>
      </c>
      <c r="J118" s="129" t="s">
        <v>22</v>
      </c>
      <c r="K118" s="4"/>
    </row>
    <row r="119" spans="1:11" s="57" customFormat="1" ht="22.5" customHeight="1" x14ac:dyDescent="0.3">
      <c r="A119" s="14">
        <v>16</v>
      </c>
      <c r="B119" s="15" t="s">
        <v>107</v>
      </c>
      <c r="C119" s="16"/>
      <c r="D119" s="14"/>
      <c r="E119" s="16"/>
      <c r="F119" s="16"/>
      <c r="G119" s="16"/>
      <c r="H119" s="16"/>
      <c r="I119" s="16"/>
      <c r="J119" s="15"/>
      <c r="K119" s="16"/>
    </row>
    <row r="120" spans="1:11" s="57" customFormat="1" ht="31.5" x14ac:dyDescent="0.3">
      <c r="A120" s="133">
        <v>1</v>
      </c>
      <c r="B120" s="6" t="s">
        <v>108</v>
      </c>
      <c r="C120" s="133" t="s">
        <v>14</v>
      </c>
      <c r="D120" s="133">
        <v>2024</v>
      </c>
      <c r="E120" s="58">
        <v>5624</v>
      </c>
      <c r="F120" s="58"/>
      <c r="G120" s="58">
        <v>25300000</v>
      </c>
      <c r="H120" s="58">
        <v>74236800</v>
      </c>
      <c r="I120" s="58">
        <f>H120</f>
        <v>74236800</v>
      </c>
      <c r="J120" s="10" t="s">
        <v>19</v>
      </c>
      <c r="K120" s="4"/>
    </row>
    <row r="121" spans="1:11" s="57" customFormat="1" ht="31.5" x14ac:dyDescent="0.3">
      <c r="A121" s="133">
        <v>2</v>
      </c>
      <c r="B121" s="6" t="s">
        <v>109</v>
      </c>
      <c r="C121" s="133" t="s">
        <v>14</v>
      </c>
      <c r="D121" s="133">
        <v>2015</v>
      </c>
      <c r="E121" s="58">
        <v>4800</v>
      </c>
      <c r="F121" s="58"/>
      <c r="G121" s="58">
        <v>9600000</v>
      </c>
      <c r="H121" s="58">
        <v>18720000</v>
      </c>
      <c r="I121" s="58">
        <f>H121</f>
        <v>18720000</v>
      </c>
      <c r="J121" s="10" t="s">
        <v>19</v>
      </c>
      <c r="K121" s="4"/>
    </row>
    <row r="122" spans="1:11" s="57" customFormat="1" ht="27.75" customHeight="1" x14ac:dyDescent="0.3">
      <c r="A122" s="133">
        <v>3</v>
      </c>
      <c r="B122" s="6" t="s">
        <v>110</v>
      </c>
      <c r="C122" s="133" t="s">
        <v>14</v>
      </c>
      <c r="D122" s="133">
        <v>2020</v>
      </c>
      <c r="E122" s="58">
        <v>60</v>
      </c>
      <c r="F122" s="58"/>
      <c r="G122" s="58">
        <v>490000</v>
      </c>
      <c r="H122" s="58"/>
      <c r="I122" s="58">
        <v>391951</v>
      </c>
      <c r="J122" s="10" t="s">
        <v>111</v>
      </c>
      <c r="K122" s="4"/>
    </row>
    <row r="123" spans="1:11" s="57" customFormat="1" ht="27.75" customHeight="1" x14ac:dyDescent="0.3">
      <c r="A123" s="133">
        <v>4</v>
      </c>
      <c r="B123" s="6" t="s">
        <v>112</v>
      </c>
      <c r="C123" s="133" t="s">
        <v>14</v>
      </c>
      <c r="D123" s="133">
        <v>2012</v>
      </c>
      <c r="E123" s="58">
        <v>37</v>
      </c>
      <c r="F123" s="58"/>
      <c r="G123" s="58">
        <v>303887</v>
      </c>
      <c r="H123" s="58"/>
      <c r="I123" s="58">
        <v>101194</v>
      </c>
      <c r="J123" s="10" t="s">
        <v>113</v>
      </c>
      <c r="K123" s="4"/>
    </row>
    <row r="124" spans="1:11" s="57" customFormat="1" ht="27.75" customHeight="1" x14ac:dyDescent="0.3">
      <c r="A124" s="133">
        <v>5</v>
      </c>
      <c r="B124" s="6" t="s">
        <v>114</v>
      </c>
      <c r="C124" s="133" t="s">
        <v>14</v>
      </c>
      <c r="D124" s="133">
        <v>2012</v>
      </c>
      <c r="E124" s="58">
        <v>1343</v>
      </c>
      <c r="F124" s="58"/>
      <c r="G124" s="58">
        <v>6574380</v>
      </c>
      <c r="H124" s="58"/>
      <c r="I124" s="58">
        <v>3681652</v>
      </c>
      <c r="J124" s="10" t="s">
        <v>113</v>
      </c>
      <c r="K124" s="4"/>
    </row>
    <row r="125" spans="1:11" s="57" customFormat="1" ht="27.75" customHeight="1" x14ac:dyDescent="0.3">
      <c r="A125" s="133">
        <v>6</v>
      </c>
      <c r="B125" s="6" t="s">
        <v>115</v>
      </c>
      <c r="C125" s="133" t="s">
        <v>14</v>
      </c>
      <c r="D125" s="133">
        <v>2012</v>
      </c>
      <c r="E125" s="58">
        <v>1304</v>
      </c>
      <c r="F125" s="58"/>
      <c r="G125" s="58">
        <v>7583109</v>
      </c>
      <c r="H125" s="58"/>
      <c r="I125" s="58">
        <v>4246561</v>
      </c>
      <c r="J125" s="10" t="s">
        <v>113</v>
      </c>
      <c r="K125" s="4"/>
    </row>
    <row r="126" spans="1:11" s="57" customFormat="1" ht="27.75" customHeight="1" x14ac:dyDescent="0.3">
      <c r="A126" s="133">
        <v>7</v>
      </c>
      <c r="B126" s="6" t="s">
        <v>116</v>
      </c>
      <c r="C126" s="133" t="s">
        <v>14</v>
      </c>
      <c r="D126" s="133">
        <v>2012</v>
      </c>
      <c r="E126" s="58">
        <v>80</v>
      </c>
      <c r="F126" s="58"/>
      <c r="G126" s="58">
        <v>56802</v>
      </c>
      <c r="H126" s="58"/>
      <c r="I126" s="58">
        <v>12496</v>
      </c>
      <c r="J126" s="10" t="s">
        <v>113</v>
      </c>
      <c r="K126" s="4"/>
    </row>
    <row r="127" spans="1:11" s="57" customFormat="1" ht="23.25" customHeight="1" x14ac:dyDescent="0.3">
      <c r="A127" s="14">
        <v>17</v>
      </c>
      <c r="B127" s="15" t="s">
        <v>128</v>
      </c>
      <c r="C127" s="16"/>
      <c r="D127" s="14"/>
      <c r="E127" s="16"/>
      <c r="F127" s="16"/>
      <c r="G127" s="16"/>
      <c r="H127" s="16"/>
      <c r="I127" s="16"/>
      <c r="J127" s="15"/>
      <c r="K127" s="33"/>
    </row>
    <row r="128" spans="1:11" s="57" customFormat="1" ht="31.5" x14ac:dyDescent="0.3">
      <c r="A128" s="17">
        <v>1</v>
      </c>
      <c r="B128" s="21" t="s">
        <v>13</v>
      </c>
      <c r="C128" s="17" t="s">
        <v>14</v>
      </c>
      <c r="D128" s="17">
        <v>2008</v>
      </c>
      <c r="E128" s="58">
        <v>22448</v>
      </c>
      <c r="F128" s="22"/>
      <c r="G128" s="22">
        <v>16695240</v>
      </c>
      <c r="H128" s="22">
        <v>57242400</v>
      </c>
      <c r="I128" s="22">
        <v>57242400</v>
      </c>
      <c r="J128" s="23" t="s">
        <v>19</v>
      </c>
      <c r="K128" s="20"/>
    </row>
    <row r="129" spans="1:11" s="57" customFormat="1" ht="31.5" x14ac:dyDescent="0.3">
      <c r="A129" s="17">
        <v>2</v>
      </c>
      <c r="B129" s="21" t="s">
        <v>13</v>
      </c>
      <c r="C129" s="17" t="s">
        <v>14</v>
      </c>
      <c r="D129" s="17">
        <v>2008</v>
      </c>
      <c r="E129" s="58">
        <v>26537</v>
      </c>
      <c r="F129" s="22"/>
      <c r="G129" s="22">
        <v>41243000</v>
      </c>
      <c r="H129" s="22">
        <v>67669350</v>
      </c>
      <c r="I129" s="22">
        <v>67669350</v>
      </c>
      <c r="J129" s="23" t="s">
        <v>19</v>
      </c>
      <c r="K129" s="20"/>
    </row>
    <row r="130" spans="1:11" s="83" customFormat="1" ht="31.5" x14ac:dyDescent="0.3">
      <c r="A130" s="17">
        <v>3</v>
      </c>
      <c r="B130" s="79" t="s">
        <v>52</v>
      </c>
      <c r="C130" s="133" t="s">
        <v>14</v>
      </c>
      <c r="D130" s="80">
        <v>2000</v>
      </c>
      <c r="E130" s="58">
        <v>406</v>
      </c>
      <c r="F130" s="81"/>
      <c r="G130" s="82">
        <v>560000</v>
      </c>
      <c r="H130" s="82"/>
      <c r="I130" s="5">
        <v>0</v>
      </c>
      <c r="J130" s="6" t="s">
        <v>22</v>
      </c>
      <c r="K130" s="20"/>
    </row>
    <row r="131" spans="1:11" s="83" customFormat="1" ht="31.5" x14ac:dyDescent="0.3">
      <c r="A131" s="17">
        <v>4</v>
      </c>
      <c r="B131" s="35" t="s">
        <v>117</v>
      </c>
      <c r="C131" s="133" t="s">
        <v>14</v>
      </c>
      <c r="D131" s="84">
        <v>2024</v>
      </c>
      <c r="E131" s="58">
        <v>712.8</v>
      </c>
      <c r="F131" s="24"/>
      <c r="G131" s="82">
        <v>4788007</v>
      </c>
      <c r="H131" s="82"/>
      <c r="I131" s="82">
        <v>4788007</v>
      </c>
      <c r="J131" s="6" t="s">
        <v>21</v>
      </c>
      <c r="K131" s="20"/>
    </row>
    <row r="132" spans="1:11" s="83" customFormat="1" ht="31.5" x14ac:dyDescent="0.3">
      <c r="A132" s="17">
        <v>5</v>
      </c>
      <c r="B132" s="35" t="s">
        <v>118</v>
      </c>
      <c r="C132" s="133" t="s">
        <v>14</v>
      </c>
      <c r="D132" s="84">
        <v>2024</v>
      </c>
      <c r="E132" s="58">
        <v>743.04</v>
      </c>
      <c r="F132" s="24"/>
      <c r="G132" s="82">
        <v>5868760</v>
      </c>
      <c r="H132" s="82"/>
      <c r="I132" s="82">
        <v>5868760</v>
      </c>
      <c r="J132" s="6" t="s">
        <v>21</v>
      </c>
      <c r="K132" s="20"/>
    </row>
    <row r="133" spans="1:11" s="83" customFormat="1" ht="31.5" x14ac:dyDescent="0.3">
      <c r="A133" s="17">
        <v>6</v>
      </c>
      <c r="B133" s="35" t="s">
        <v>119</v>
      </c>
      <c r="C133" s="133" t="s">
        <v>14</v>
      </c>
      <c r="D133" s="84">
        <v>2024</v>
      </c>
      <c r="E133" s="58">
        <v>120.96</v>
      </c>
      <c r="F133" s="24"/>
      <c r="G133" s="25">
        <v>1365760</v>
      </c>
      <c r="H133" s="25"/>
      <c r="I133" s="25">
        <v>1365760</v>
      </c>
      <c r="J133" s="6" t="s">
        <v>21</v>
      </c>
      <c r="K133" s="20"/>
    </row>
    <row r="134" spans="1:11" s="83" customFormat="1" ht="31.5" x14ac:dyDescent="0.3">
      <c r="A134" s="17">
        <v>7</v>
      </c>
      <c r="B134" s="35" t="s">
        <v>120</v>
      </c>
      <c r="C134" s="133" t="s">
        <v>14</v>
      </c>
      <c r="D134" s="84">
        <v>2024</v>
      </c>
      <c r="E134" s="58">
        <v>492.48</v>
      </c>
      <c r="F134" s="24"/>
      <c r="G134" s="25">
        <v>840301</v>
      </c>
      <c r="H134" s="25"/>
      <c r="I134" s="25">
        <v>840301</v>
      </c>
      <c r="J134" s="6" t="s">
        <v>21</v>
      </c>
      <c r="K134" s="20"/>
    </row>
    <row r="135" spans="1:11" s="83" customFormat="1" ht="31.5" x14ac:dyDescent="0.3">
      <c r="A135" s="17">
        <v>8</v>
      </c>
      <c r="B135" s="35" t="s">
        <v>121</v>
      </c>
      <c r="C135" s="133" t="s">
        <v>14</v>
      </c>
      <c r="D135" s="84">
        <v>2024</v>
      </c>
      <c r="E135" s="58">
        <v>35</v>
      </c>
      <c r="F135" s="24"/>
      <c r="G135" s="25">
        <v>812676</v>
      </c>
      <c r="H135" s="25"/>
      <c r="I135" s="25">
        <v>812676</v>
      </c>
      <c r="J135" s="6" t="s">
        <v>21</v>
      </c>
      <c r="K135" s="20"/>
    </row>
    <row r="136" spans="1:11" s="83" customFormat="1" ht="31.5" x14ac:dyDescent="0.3">
      <c r="A136" s="17">
        <v>9</v>
      </c>
      <c r="B136" s="85" t="s">
        <v>122</v>
      </c>
      <c r="C136" s="133" t="s">
        <v>14</v>
      </c>
      <c r="D136" s="84">
        <v>2010</v>
      </c>
      <c r="E136" s="58">
        <v>1</v>
      </c>
      <c r="F136" s="81"/>
      <c r="G136" s="82">
        <v>2324779</v>
      </c>
      <c r="H136" s="82"/>
      <c r="I136" s="25">
        <v>0</v>
      </c>
      <c r="J136" s="6" t="s">
        <v>22</v>
      </c>
      <c r="K136" s="20"/>
    </row>
    <row r="137" spans="1:11" s="83" customFormat="1" ht="31.5" x14ac:dyDescent="0.3">
      <c r="A137" s="17">
        <v>10</v>
      </c>
      <c r="B137" s="85" t="s">
        <v>123</v>
      </c>
      <c r="C137" s="133" t="s">
        <v>14</v>
      </c>
      <c r="D137" s="84">
        <v>2004</v>
      </c>
      <c r="E137" s="58">
        <v>4500</v>
      </c>
      <c r="F137" s="86"/>
      <c r="G137" s="82">
        <v>585588</v>
      </c>
      <c r="H137" s="82"/>
      <c r="I137" s="25">
        <v>0</v>
      </c>
      <c r="J137" s="6" t="s">
        <v>22</v>
      </c>
      <c r="K137" s="20"/>
    </row>
    <row r="138" spans="1:11" s="83" customFormat="1" ht="31.5" x14ac:dyDescent="0.3">
      <c r="A138" s="17">
        <v>11</v>
      </c>
      <c r="B138" s="85" t="s">
        <v>124</v>
      </c>
      <c r="C138" s="133" t="s">
        <v>14</v>
      </c>
      <c r="D138" s="84">
        <v>1994</v>
      </c>
      <c r="E138" s="58">
        <v>1646</v>
      </c>
      <c r="F138" s="86"/>
      <c r="G138" s="82">
        <v>576100</v>
      </c>
      <c r="H138" s="82"/>
      <c r="I138" s="25">
        <v>0</v>
      </c>
      <c r="J138" s="6" t="s">
        <v>22</v>
      </c>
      <c r="K138" s="20"/>
    </row>
    <row r="139" spans="1:11" s="83" customFormat="1" ht="31.5" x14ac:dyDescent="0.3">
      <c r="A139" s="17">
        <v>12</v>
      </c>
      <c r="B139" s="87" t="s">
        <v>125</v>
      </c>
      <c r="C139" s="133" t="s">
        <v>14</v>
      </c>
      <c r="D139" s="84">
        <v>2021</v>
      </c>
      <c r="E139" s="58">
        <v>209.14</v>
      </c>
      <c r="F139" s="81"/>
      <c r="G139" s="82">
        <v>1662401.1</v>
      </c>
      <c r="H139" s="82"/>
      <c r="I139" s="25">
        <v>997440.66</v>
      </c>
      <c r="J139" s="6" t="s">
        <v>22</v>
      </c>
      <c r="K139" s="20"/>
    </row>
    <row r="140" spans="1:11" s="83" customFormat="1" ht="31.5" x14ac:dyDescent="0.3">
      <c r="A140" s="17">
        <v>13</v>
      </c>
      <c r="B140" s="87" t="s">
        <v>126</v>
      </c>
      <c r="C140" s="133" t="s">
        <v>127</v>
      </c>
      <c r="D140" s="84">
        <v>2021</v>
      </c>
      <c r="E140" s="58">
        <v>1</v>
      </c>
      <c r="F140" s="81"/>
      <c r="G140" s="82">
        <v>13157790.4</v>
      </c>
      <c r="H140" s="82"/>
      <c r="I140" s="25">
        <v>7894674.2400000002</v>
      </c>
      <c r="J140" s="6" t="s">
        <v>22</v>
      </c>
      <c r="K140" s="20"/>
    </row>
    <row r="141" spans="1:11" s="83" customFormat="1" ht="24.75" customHeight="1" x14ac:dyDescent="0.3">
      <c r="A141" s="14">
        <v>18</v>
      </c>
      <c r="B141" s="15" t="s">
        <v>133</v>
      </c>
      <c r="C141" s="16"/>
      <c r="D141" s="14"/>
      <c r="E141" s="16"/>
      <c r="F141" s="16"/>
      <c r="G141" s="16"/>
      <c r="H141" s="16"/>
      <c r="I141" s="16"/>
      <c r="J141" s="15"/>
      <c r="K141" s="33"/>
    </row>
    <row r="142" spans="1:11" s="83" customFormat="1" ht="32.25" customHeight="1" x14ac:dyDescent="0.3">
      <c r="A142" s="133">
        <v>1</v>
      </c>
      <c r="B142" s="6" t="s">
        <v>13</v>
      </c>
      <c r="C142" s="133" t="s">
        <v>14</v>
      </c>
      <c r="D142" s="133">
        <v>1985</v>
      </c>
      <c r="E142" s="86">
        <v>26010</v>
      </c>
      <c r="F142" s="86">
        <v>25180.799999999999</v>
      </c>
      <c r="G142" s="88">
        <v>84786750</v>
      </c>
      <c r="H142" s="88">
        <v>366632448</v>
      </c>
      <c r="I142" s="88">
        <f>H142</f>
        <v>366632448</v>
      </c>
      <c r="J142" s="6" t="s">
        <v>349</v>
      </c>
      <c r="K142" s="4"/>
    </row>
    <row r="143" spans="1:11" s="83" customFormat="1" x14ac:dyDescent="0.3">
      <c r="A143" s="133">
        <v>2</v>
      </c>
      <c r="B143" s="6" t="s">
        <v>36</v>
      </c>
      <c r="C143" s="133" t="s">
        <v>14</v>
      </c>
      <c r="D143" s="133">
        <v>2022</v>
      </c>
      <c r="E143" s="86">
        <v>1140</v>
      </c>
      <c r="F143" s="86"/>
      <c r="G143" s="88">
        <v>9333410</v>
      </c>
      <c r="H143" s="88"/>
      <c r="I143" s="88">
        <v>8088333.1059999997</v>
      </c>
      <c r="J143" s="6" t="s">
        <v>129</v>
      </c>
      <c r="K143" s="4"/>
    </row>
    <row r="144" spans="1:11" s="83" customFormat="1" x14ac:dyDescent="0.3">
      <c r="A144" s="133">
        <v>3</v>
      </c>
      <c r="B144" s="6" t="s">
        <v>130</v>
      </c>
      <c r="C144" s="133" t="s">
        <v>14</v>
      </c>
      <c r="D144" s="133">
        <v>2022</v>
      </c>
      <c r="E144" s="86">
        <v>624</v>
      </c>
      <c r="F144" s="86"/>
      <c r="G144" s="88">
        <v>4836292</v>
      </c>
      <c r="H144" s="88"/>
      <c r="I144" s="88">
        <v>4191130.648</v>
      </c>
      <c r="J144" s="6" t="s">
        <v>129</v>
      </c>
      <c r="K144" s="4"/>
    </row>
    <row r="145" spans="1:11" s="83" customFormat="1" x14ac:dyDescent="0.3">
      <c r="A145" s="133">
        <v>4</v>
      </c>
      <c r="B145" s="91" t="s">
        <v>131</v>
      </c>
      <c r="C145" s="133" t="s">
        <v>132</v>
      </c>
      <c r="D145" s="133">
        <v>2022</v>
      </c>
      <c r="E145" s="86">
        <v>1</v>
      </c>
      <c r="F145" s="86"/>
      <c r="G145" s="88">
        <v>540000</v>
      </c>
      <c r="H145" s="88"/>
      <c r="I145" s="88">
        <v>324000</v>
      </c>
      <c r="J145" s="6" t="s">
        <v>129</v>
      </c>
      <c r="K145" s="4"/>
    </row>
    <row r="146" spans="1:11" s="83" customFormat="1" ht="28.5" customHeight="1" x14ac:dyDescent="0.3">
      <c r="A146" s="14">
        <v>19</v>
      </c>
      <c r="B146" s="15" t="s">
        <v>137</v>
      </c>
      <c r="C146" s="16"/>
      <c r="D146" s="14"/>
      <c r="E146" s="16"/>
      <c r="F146" s="16"/>
      <c r="G146" s="16"/>
      <c r="H146" s="16"/>
      <c r="I146" s="16"/>
      <c r="J146" s="15"/>
      <c r="K146" s="33"/>
    </row>
    <row r="147" spans="1:11" s="83" customFormat="1" ht="38.25" customHeight="1" x14ac:dyDescent="0.3">
      <c r="A147" s="133">
        <v>1</v>
      </c>
      <c r="B147" s="6" t="s">
        <v>13</v>
      </c>
      <c r="C147" s="61" t="s">
        <v>14</v>
      </c>
      <c r="D147" s="61">
        <v>2008</v>
      </c>
      <c r="E147" s="58">
        <v>6933</v>
      </c>
      <c r="F147" s="58"/>
      <c r="G147" s="58">
        <v>1164777.6000000001</v>
      </c>
      <c r="H147" s="58">
        <v>4159800</v>
      </c>
      <c r="I147" s="58">
        <f>H147</f>
        <v>4159800</v>
      </c>
      <c r="J147" s="10" t="s">
        <v>19</v>
      </c>
      <c r="K147" s="4"/>
    </row>
    <row r="148" spans="1:11" s="83" customFormat="1" ht="70.5" customHeight="1" x14ac:dyDescent="0.3">
      <c r="A148" s="133">
        <v>2</v>
      </c>
      <c r="B148" s="21" t="s">
        <v>52</v>
      </c>
      <c r="C148" s="61" t="s">
        <v>172</v>
      </c>
      <c r="D148" s="89">
        <v>2008</v>
      </c>
      <c r="E148" s="58">
        <v>224</v>
      </c>
      <c r="F148" s="58" t="s">
        <v>254</v>
      </c>
      <c r="G148" s="58">
        <v>1416523</v>
      </c>
      <c r="H148" s="58">
        <v>3293870.6</v>
      </c>
      <c r="I148" s="58">
        <v>1877347.6</v>
      </c>
      <c r="J148" s="6" t="s">
        <v>255</v>
      </c>
      <c r="K148" s="4"/>
    </row>
    <row r="149" spans="1:11" s="83" customFormat="1" ht="42" customHeight="1" x14ac:dyDescent="0.3">
      <c r="A149" s="133">
        <v>3</v>
      </c>
      <c r="B149" s="21" t="s">
        <v>256</v>
      </c>
      <c r="C149" s="61" t="s">
        <v>172</v>
      </c>
      <c r="D149" s="89">
        <v>2011</v>
      </c>
      <c r="E149" s="58" t="s">
        <v>257</v>
      </c>
      <c r="F149" s="58"/>
      <c r="G149" s="58">
        <v>815534</v>
      </c>
      <c r="H149" s="58"/>
      <c r="I149" s="58">
        <v>53988.35</v>
      </c>
      <c r="J149" s="6" t="s">
        <v>258</v>
      </c>
      <c r="K149" s="4"/>
    </row>
    <row r="150" spans="1:11" s="83" customFormat="1" ht="67.5" customHeight="1" x14ac:dyDescent="0.3">
      <c r="A150" s="133">
        <v>4</v>
      </c>
      <c r="B150" s="21" t="s">
        <v>259</v>
      </c>
      <c r="C150" s="61" t="s">
        <v>172</v>
      </c>
      <c r="D150" s="89">
        <v>2011</v>
      </c>
      <c r="E150" s="58" t="s">
        <v>260</v>
      </c>
      <c r="F150" s="58"/>
      <c r="G150" s="58">
        <v>2657812</v>
      </c>
      <c r="H150" s="58">
        <v>7312170</v>
      </c>
      <c r="I150" s="58">
        <v>4519859.3210000005</v>
      </c>
      <c r="J150" s="6" t="s">
        <v>261</v>
      </c>
      <c r="K150" s="4"/>
    </row>
    <row r="151" spans="1:11" s="83" customFormat="1" ht="24.75" customHeight="1" x14ac:dyDescent="0.3">
      <c r="A151" s="133">
        <v>5</v>
      </c>
      <c r="B151" s="21" t="s">
        <v>262</v>
      </c>
      <c r="C151" s="61" t="s">
        <v>172</v>
      </c>
      <c r="D151" s="89">
        <v>2016</v>
      </c>
      <c r="E151" s="58">
        <v>24</v>
      </c>
      <c r="F151" s="58"/>
      <c r="G151" s="58">
        <v>300000</v>
      </c>
      <c r="H151" s="58"/>
      <c r="I151" s="58">
        <v>139920</v>
      </c>
      <c r="J151" s="6" t="s">
        <v>263</v>
      </c>
      <c r="K151" s="4"/>
    </row>
    <row r="152" spans="1:11" s="83" customFormat="1" ht="36" customHeight="1" x14ac:dyDescent="0.3">
      <c r="A152" s="133">
        <v>6</v>
      </c>
      <c r="B152" s="21" t="s">
        <v>264</v>
      </c>
      <c r="C152" s="61" t="s">
        <v>172</v>
      </c>
      <c r="D152" s="89">
        <v>2002</v>
      </c>
      <c r="E152" s="58">
        <v>1886</v>
      </c>
      <c r="F152" s="58"/>
      <c r="G152" s="58">
        <v>3542812</v>
      </c>
      <c r="H152" s="58"/>
      <c r="I152" s="58">
        <v>0</v>
      </c>
      <c r="J152" s="6" t="s">
        <v>263</v>
      </c>
      <c r="K152" s="4"/>
    </row>
    <row r="153" spans="1:11" s="83" customFormat="1" ht="41.25" customHeight="1" x14ac:dyDescent="0.3">
      <c r="A153" s="133">
        <v>7</v>
      </c>
      <c r="B153" s="21" t="s">
        <v>138</v>
      </c>
      <c r="C153" s="19" t="s">
        <v>14</v>
      </c>
      <c r="D153" s="61">
        <v>2024</v>
      </c>
      <c r="E153" s="58">
        <v>535.5</v>
      </c>
      <c r="F153" s="58"/>
      <c r="G153" s="58">
        <v>4036089</v>
      </c>
      <c r="H153" s="58"/>
      <c r="I153" s="58">
        <v>3874645.44</v>
      </c>
      <c r="J153" s="6" t="s">
        <v>21</v>
      </c>
      <c r="K153" s="4"/>
    </row>
    <row r="154" spans="1:11" s="83" customFormat="1" ht="41.25" customHeight="1" x14ac:dyDescent="0.3">
      <c r="A154" s="133">
        <v>8</v>
      </c>
      <c r="B154" s="21" t="s">
        <v>139</v>
      </c>
      <c r="C154" s="19" t="s">
        <v>14</v>
      </c>
      <c r="D154" s="61">
        <v>2024</v>
      </c>
      <c r="E154" s="58">
        <f>88+38</f>
        <v>126</v>
      </c>
      <c r="F154" s="58"/>
      <c r="G154" s="58">
        <v>885705.4</v>
      </c>
      <c r="H154" s="58"/>
      <c r="I154" s="58">
        <v>797134.86</v>
      </c>
      <c r="J154" s="6" t="s">
        <v>21</v>
      </c>
      <c r="K154" s="4"/>
    </row>
    <row r="155" spans="1:11" s="83" customFormat="1" ht="22.5" customHeight="1" x14ac:dyDescent="0.3">
      <c r="A155" s="14">
        <v>20</v>
      </c>
      <c r="B155" s="15" t="s">
        <v>141</v>
      </c>
      <c r="C155" s="16"/>
      <c r="D155" s="14"/>
      <c r="E155" s="16"/>
      <c r="F155" s="16"/>
      <c r="G155" s="16"/>
      <c r="H155" s="16"/>
      <c r="I155" s="16"/>
      <c r="J155" s="15"/>
      <c r="K155" s="33"/>
    </row>
    <row r="156" spans="1:11" s="83" customFormat="1" ht="47.25" x14ac:dyDescent="0.3">
      <c r="A156" s="133">
        <v>1</v>
      </c>
      <c r="B156" s="6" t="s">
        <v>13</v>
      </c>
      <c r="C156" s="133" t="s">
        <v>14</v>
      </c>
      <c r="D156" s="133">
        <v>2007</v>
      </c>
      <c r="E156" s="58">
        <v>28655</v>
      </c>
      <c r="F156" s="58"/>
      <c r="G156" s="58">
        <v>1132136.5</v>
      </c>
      <c r="H156" s="58">
        <v>55576000</v>
      </c>
      <c r="I156" s="58">
        <f>H156</f>
        <v>55576000</v>
      </c>
      <c r="J156" s="6" t="s">
        <v>142</v>
      </c>
      <c r="K156" s="4"/>
    </row>
    <row r="157" spans="1:11" s="83" customFormat="1" ht="31.5" x14ac:dyDescent="0.3">
      <c r="A157" s="133">
        <v>2</v>
      </c>
      <c r="B157" s="6" t="s">
        <v>143</v>
      </c>
      <c r="C157" s="133" t="s">
        <v>14</v>
      </c>
      <c r="D157" s="133">
        <v>2011</v>
      </c>
      <c r="E157" s="58">
        <v>850</v>
      </c>
      <c r="F157" s="58"/>
      <c r="G157" s="58">
        <v>3146146</v>
      </c>
      <c r="H157" s="58">
        <f>G157</f>
        <v>3146146</v>
      </c>
      <c r="I157" s="58">
        <v>1258458</v>
      </c>
      <c r="J157" s="6" t="s">
        <v>144</v>
      </c>
      <c r="K157" s="4"/>
    </row>
    <row r="158" spans="1:11" s="83" customFormat="1" ht="31.5" x14ac:dyDescent="0.3">
      <c r="A158" s="133">
        <v>3</v>
      </c>
      <c r="B158" s="6" t="s">
        <v>145</v>
      </c>
      <c r="C158" s="133" t="s">
        <v>14</v>
      </c>
      <c r="D158" s="133">
        <v>2013</v>
      </c>
      <c r="E158" s="58">
        <v>450</v>
      </c>
      <c r="F158" s="58"/>
      <c r="G158" s="58">
        <v>804780</v>
      </c>
      <c r="H158" s="58">
        <f>G158</f>
        <v>804780</v>
      </c>
      <c r="I158" s="58">
        <v>482868</v>
      </c>
      <c r="J158" s="6" t="s">
        <v>144</v>
      </c>
      <c r="K158" s="4"/>
    </row>
    <row r="159" spans="1:11" s="83" customFormat="1" ht="31.5" x14ac:dyDescent="0.3">
      <c r="A159" s="14">
        <v>21</v>
      </c>
      <c r="B159" s="15" t="s">
        <v>146</v>
      </c>
      <c r="C159" s="16"/>
      <c r="D159" s="14"/>
      <c r="E159" s="16"/>
      <c r="F159" s="16"/>
      <c r="G159" s="16"/>
      <c r="H159" s="16"/>
      <c r="I159" s="16"/>
      <c r="J159" s="15"/>
      <c r="K159" s="33"/>
    </row>
    <row r="160" spans="1:11" s="83" customFormat="1" ht="31.5" x14ac:dyDescent="0.3">
      <c r="A160" s="133">
        <v>1</v>
      </c>
      <c r="B160" s="6" t="s">
        <v>13</v>
      </c>
      <c r="C160" s="133" t="s">
        <v>14</v>
      </c>
      <c r="D160" s="133">
        <v>2016</v>
      </c>
      <c r="E160" s="58">
        <v>26994</v>
      </c>
      <c r="F160" s="58">
        <v>26994</v>
      </c>
      <c r="G160" s="58">
        <v>6748500</v>
      </c>
      <c r="H160" s="58">
        <v>21595200</v>
      </c>
      <c r="I160" s="58">
        <f>H160</f>
        <v>21595200</v>
      </c>
      <c r="J160" s="10" t="s">
        <v>19</v>
      </c>
      <c r="K160" s="4"/>
    </row>
    <row r="161" spans="1:11" s="83" customFormat="1" ht="31.5" x14ac:dyDescent="0.3">
      <c r="A161" s="133">
        <v>2</v>
      </c>
      <c r="B161" s="6" t="s">
        <v>147</v>
      </c>
      <c r="C161" s="133" t="s">
        <v>14</v>
      </c>
      <c r="D161" s="133">
        <v>2021</v>
      </c>
      <c r="E161" s="58">
        <v>1896</v>
      </c>
      <c r="F161" s="58">
        <v>1896</v>
      </c>
      <c r="G161" s="58">
        <v>10739082</v>
      </c>
      <c r="H161" s="58">
        <v>10739082</v>
      </c>
      <c r="I161" s="58">
        <v>9450392.1600000001</v>
      </c>
      <c r="J161" s="6" t="s">
        <v>148</v>
      </c>
      <c r="K161" s="4"/>
    </row>
    <row r="162" spans="1:11" s="83" customFormat="1" ht="31.5" x14ac:dyDescent="0.3">
      <c r="A162" s="133">
        <v>3</v>
      </c>
      <c r="B162" s="6" t="s">
        <v>149</v>
      </c>
      <c r="C162" s="133" t="s">
        <v>14</v>
      </c>
      <c r="D162" s="133">
        <v>2021</v>
      </c>
      <c r="E162" s="58">
        <v>646.20000000000005</v>
      </c>
      <c r="F162" s="58">
        <v>646.20000000000005</v>
      </c>
      <c r="G162" s="58">
        <v>3844176</v>
      </c>
      <c r="H162" s="58">
        <v>3844176</v>
      </c>
      <c r="I162" s="58">
        <v>3382874.88</v>
      </c>
      <c r="J162" s="6" t="s">
        <v>148</v>
      </c>
      <c r="K162" s="4"/>
    </row>
    <row r="163" spans="1:11" s="83" customFormat="1" ht="31.5" x14ac:dyDescent="0.3">
      <c r="A163" s="133">
        <v>4</v>
      </c>
      <c r="B163" s="6" t="s">
        <v>80</v>
      </c>
      <c r="C163" s="133" t="s">
        <v>14</v>
      </c>
      <c r="D163" s="133">
        <v>2021</v>
      </c>
      <c r="E163" s="58">
        <v>178.2</v>
      </c>
      <c r="F163" s="58">
        <v>178.2</v>
      </c>
      <c r="G163" s="58">
        <v>640794</v>
      </c>
      <c r="H163" s="58">
        <v>640794</v>
      </c>
      <c r="I163" s="58">
        <v>544674.9</v>
      </c>
      <c r="J163" s="6" t="s">
        <v>148</v>
      </c>
      <c r="K163" s="4"/>
    </row>
    <row r="164" spans="1:11" s="83" customFormat="1" ht="31.5" x14ac:dyDescent="0.3">
      <c r="A164" s="133">
        <v>5</v>
      </c>
      <c r="B164" s="6" t="s">
        <v>150</v>
      </c>
      <c r="C164" s="133" t="s">
        <v>14</v>
      </c>
      <c r="D164" s="133">
        <v>2021</v>
      </c>
      <c r="E164" s="58">
        <v>1000.8</v>
      </c>
      <c r="F164" s="58">
        <v>1000.8</v>
      </c>
      <c r="G164" s="58">
        <v>6349443</v>
      </c>
      <c r="H164" s="58">
        <v>6349443</v>
      </c>
      <c r="I164" s="58">
        <v>5587509.8399999999</v>
      </c>
      <c r="J164" s="6" t="s">
        <v>148</v>
      </c>
      <c r="K164" s="4"/>
    </row>
    <row r="165" spans="1:11" s="83" customFormat="1" ht="31.5" x14ac:dyDescent="0.3">
      <c r="A165" s="133">
        <v>6</v>
      </c>
      <c r="B165" s="6" t="s">
        <v>151</v>
      </c>
      <c r="C165" s="133" t="s">
        <v>14</v>
      </c>
      <c r="D165" s="133">
        <v>2021</v>
      </c>
      <c r="E165" s="58">
        <v>942.48</v>
      </c>
      <c r="F165" s="58">
        <v>942.48</v>
      </c>
      <c r="G165" s="58">
        <v>6078926</v>
      </c>
      <c r="H165" s="58">
        <v>6078926</v>
      </c>
      <c r="I165" s="58">
        <v>5349454.88</v>
      </c>
      <c r="J165" s="6" t="s">
        <v>148</v>
      </c>
      <c r="K165" s="4"/>
    </row>
    <row r="166" spans="1:11" s="83" customFormat="1" ht="31.5" x14ac:dyDescent="0.3">
      <c r="A166" s="133">
        <v>7</v>
      </c>
      <c r="B166" s="6" t="s">
        <v>152</v>
      </c>
      <c r="C166" s="133" t="s">
        <v>14</v>
      </c>
      <c r="D166" s="133">
        <v>2021</v>
      </c>
      <c r="E166" s="58">
        <v>536</v>
      </c>
      <c r="F166" s="58">
        <v>536</v>
      </c>
      <c r="G166" s="58">
        <v>5741998</v>
      </c>
      <c r="H166" s="58">
        <v>5741998</v>
      </c>
      <c r="I166" s="58">
        <v>4593024.2001999998</v>
      </c>
      <c r="J166" s="6" t="s">
        <v>148</v>
      </c>
      <c r="K166" s="4"/>
    </row>
    <row r="167" spans="1:11" s="83" customFormat="1" ht="31.5" x14ac:dyDescent="0.3">
      <c r="A167" s="133">
        <v>8</v>
      </c>
      <c r="B167" s="6" t="s">
        <v>153</v>
      </c>
      <c r="C167" s="133" t="s">
        <v>14</v>
      </c>
      <c r="D167" s="133">
        <v>2021</v>
      </c>
      <c r="E167" s="58">
        <v>287.27999999999997</v>
      </c>
      <c r="F167" s="58">
        <v>287.27999999999997</v>
      </c>
      <c r="G167" s="58">
        <v>2403115</v>
      </c>
      <c r="H167" s="58">
        <v>2403115</v>
      </c>
      <c r="I167" s="58">
        <v>1922251.6884999999</v>
      </c>
      <c r="J167" s="6" t="s">
        <v>148</v>
      </c>
      <c r="K167" s="4"/>
    </row>
    <row r="168" spans="1:11" s="83" customFormat="1" ht="31.5" x14ac:dyDescent="0.3">
      <c r="A168" s="133">
        <v>9</v>
      </c>
      <c r="B168" s="6" t="s">
        <v>154</v>
      </c>
      <c r="C168" s="133" t="s">
        <v>14</v>
      </c>
      <c r="D168" s="133">
        <v>2021</v>
      </c>
      <c r="E168" s="58">
        <v>231.4</v>
      </c>
      <c r="F168" s="58">
        <v>231.4</v>
      </c>
      <c r="G168" s="58">
        <v>1340211</v>
      </c>
      <c r="H168" s="58">
        <v>1340211</v>
      </c>
      <c r="I168" s="58">
        <v>1072034.7789</v>
      </c>
      <c r="J168" s="6" t="s">
        <v>148</v>
      </c>
      <c r="K168" s="4"/>
    </row>
    <row r="169" spans="1:11" s="83" customFormat="1" ht="39.75" customHeight="1" x14ac:dyDescent="0.3">
      <c r="A169" s="133">
        <v>10</v>
      </c>
      <c r="B169" s="6" t="s">
        <v>244</v>
      </c>
      <c r="C169" s="140" t="s">
        <v>245</v>
      </c>
      <c r="D169" s="140"/>
      <c r="E169" s="140"/>
      <c r="F169" s="140"/>
      <c r="G169" s="140"/>
      <c r="H169" s="5"/>
      <c r="I169" s="5"/>
      <c r="J169" s="6" t="s">
        <v>246</v>
      </c>
      <c r="K169" s="4"/>
    </row>
    <row r="170" spans="1:11" s="83" customFormat="1" ht="31.5" x14ac:dyDescent="0.3">
      <c r="A170" s="14">
        <v>22</v>
      </c>
      <c r="B170" s="15" t="s">
        <v>155</v>
      </c>
      <c r="C170" s="16"/>
      <c r="D170" s="14"/>
      <c r="E170" s="16"/>
      <c r="F170" s="16"/>
      <c r="G170" s="16"/>
      <c r="H170" s="16"/>
      <c r="I170" s="16"/>
      <c r="J170" s="15"/>
      <c r="K170" s="16"/>
    </row>
    <row r="171" spans="1:11" s="83" customFormat="1" ht="31.5" x14ac:dyDescent="0.3">
      <c r="A171" s="133">
        <v>1</v>
      </c>
      <c r="B171" s="6" t="s">
        <v>13</v>
      </c>
      <c r="C171" s="133" t="s">
        <v>14</v>
      </c>
      <c r="D171" s="133">
        <v>1996</v>
      </c>
      <c r="E171" s="58">
        <v>8045</v>
      </c>
      <c r="F171" s="58"/>
      <c r="G171" s="58">
        <v>804500</v>
      </c>
      <c r="H171" s="58">
        <v>4022500</v>
      </c>
      <c r="I171" s="58">
        <f>H171</f>
        <v>4022500</v>
      </c>
      <c r="J171" s="10" t="s">
        <v>19</v>
      </c>
      <c r="K171" s="4"/>
    </row>
    <row r="172" spans="1:11" s="83" customFormat="1" ht="31.5" x14ac:dyDescent="0.3">
      <c r="A172" s="133">
        <v>2</v>
      </c>
      <c r="B172" s="6" t="s">
        <v>156</v>
      </c>
      <c r="C172" s="133" t="s">
        <v>14</v>
      </c>
      <c r="D172" s="133">
        <v>2022</v>
      </c>
      <c r="E172" s="58">
        <v>768</v>
      </c>
      <c r="F172" s="58"/>
      <c r="G172" s="58">
        <v>5085907</v>
      </c>
      <c r="H172" s="58"/>
      <c r="I172" s="58">
        <v>4679034</v>
      </c>
      <c r="J172" s="6" t="s">
        <v>21</v>
      </c>
      <c r="K172" s="4"/>
    </row>
    <row r="173" spans="1:11" s="83" customFormat="1" ht="31.5" x14ac:dyDescent="0.3">
      <c r="A173" s="133">
        <v>3</v>
      </c>
      <c r="B173" s="6" t="s">
        <v>157</v>
      </c>
      <c r="C173" s="133" t="s">
        <v>14</v>
      </c>
      <c r="D173" s="133">
        <v>2022</v>
      </c>
      <c r="E173" s="58">
        <v>232</v>
      </c>
      <c r="F173" s="58"/>
      <c r="G173" s="58">
        <v>2053098</v>
      </c>
      <c r="H173" s="58"/>
      <c r="I173" s="58">
        <v>1779648</v>
      </c>
      <c r="J173" s="6" t="s">
        <v>21</v>
      </c>
      <c r="K173" s="4"/>
    </row>
    <row r="174" spans="1:11" s="83" customFormat="1" ht="28.5" customHeight="1" x14ac:dyDescent="0.3">
      <c r="A174" s="14">
        <v>23</v>
      </c>
      <c r="B174" s="15" t="s">
        <v>158</v>
      </c>
      <c r="C174" s="16"/>
      <c r="D174" s="14"/>
      <c r="E174" s="16"/>
      <c r="F174" s="16"/>
      <c r="G174" s="16"/>
      <c r="H174" s="16"/>
      <c r="I174" s="16"/>
      <c r="J174" s="15"/>
      <c r="K174" s="16"/>
    </row>
    <row r="175" spans="1:11" s="83" customFormat="1" ht="31.5" x14ac:dyDescent="0.3">
      <c r="A175" s="133">
        <v>1</v>
      </c>
      <c r="B175" s="6" t="s">
        <v>13</v>
      </c>
      <c r="C175" s="133" t="s">
        <v>14</v>
      </c>
      <c r="D175" s="133">
        <v>1985</v>
      </c>
      <c r="E175" s="58">
        <v>10469</v>
      </c>
      <c r="F175" s="58"/>
      <c r="G175" s="58">
        <v>57579500</v>
      </c>
      <c r="H175" s="58">
        <v>659547000</v>
      </c>
      <c r="I175" s="58">
        <f>H175</f>
        <v>659547000</v>
      </c>
      <c r="J175" s="10" t="s">
        <v>19</v>
      </c>
      <c r="K175" s="4"/>
    </row>
    <row r="176" spans="1:11" s="83" customFormat="1" ht="47.25" x14ac:dyDescent="0.3">
      <c r="A176" s="133">
        <v>2</v>
      </c>
      <c r="B176" s="6" t="s">
        <v>159</v>
      </c>
      <c r="C176" s="133" t="s">
        <v>14</v>
      </c>
      <c r="D176" s="133">
        <v>2010</v>
      </c>
      <c r="E176" s="58">
        <v>50</v>
      </c>
      <c r="F176" s="58"/>
      <c r="G176" s="58">
        <v>184693</v>
      </c>
      <c r="H176" s="58"/>
      <c r="I176" s="58">
        <v>0</v>
      </c>
      <c r="J176" s="6" t="s">
        <v>160</v>
      </c>
      <c r="K176" s="4"/>
    </row>
    <row r="177" spans="1:11" s="83" customFormat="1" ht="39" customHeight="1" x14ac:dyDescent="0.3">
      <c r="A177" s="133">
        <v>3</v>
      </c>
      <c r="B177" s="6" t="s">
        <v>161</v>
      </c>
      <c r="C177" s="133" t="s">
        <v>14</v>
      </c>
      <c r="D177" s="133">
        <v>2005</v>
      </c>
      <c r="E177" s="58">
        <v>879</v>
      </c>
      <c r="F177" s="58"/>
      <c r="G177" s="58">
        <v>388425</v>
      </c>
      <c r="H177" s="58"/>
      <c r="I177" s="58">
        <v>0</v>
      </c>
      <c r="J177" s="6" t="s">
        <v>162</v>
      </c>
      <c r="K177" s="4"/>
    </row>
    <row r="178" spans="1:11" s="83" customFormat="1" ht="28.5" customHeight="1" x14ac:dyDescent="0.3">
      <c r="A178" s="14">
        <v>24</v>
      </c>
      <c r="B178" s="15" t="s">
        <v>163</v>
      </c>
      <c r="C178" s="16"/>
      <c r="D178" s="14"/>
      <c r="E178" s="16"/>
      <c r="F178" s="16"/>
      <c r="G178" s="16"/>
      <c r="H178" s="16"/>
      <c r="I178" s="16"/>
      <c r="J178" s="15"/>
      <c r="K178" s="16"/>
    </row>
    <row r="179" spans="1:11" s="83" customFormat="1" ht="34.5" customHeight="1" x14ac:dyDescent="0.3">
      <c r="A179" s="133">
        <v>1</v>
      </c>
      <c r="B179" s="6" t="s">
        <v>13</v>
      </c>
      <c r="C179" s="133" t="s">
        <v>14</v>
      </c>
      <c r="D179" s="133">
        <v>2024</v>
      </c>
      <c r="E179" s="58">
        <v>11730</v>
      </c>
      <c r="F179" s="58">
        <v>13745.7</v>
      </c>
      <c r="G179" s="58">
        <v>3796870</v>
      </c>
      <c r="H179" s="58">
        <v>24742260</v>
      </c>
      <c r="I179" s="58">
        <f>H179</f>
        <v>24742260</v>
      </c>
      <c r="J179" s="10" t="s">
        <v>164</v>
      </c>
      <c r="K179" s="4"/>
    </row>
    <row r="180" spans="1:11" s="83" customFormat="1" ht="34.5" customHeight="1" x14ac:dyDescent="0.3">
      <c r="A180" s="133">
        <v>2</v>
      </c>
      <c r="B180" s="6" t="s">
        <v>165</v>
      </c>
      <c r="C180" s="133" t="s">
        <v>14</v>
      </c>
      <c r="D180" s="133">
        <v>2021</v>
      </c>
      <c r="E180" s="58"/>
      <c r="F180" s="58">
        <v>822.15</v>
      </c>
      <c r="G180" s="58"/>
      <c r="H180" s="58">
        <v>5419827</v>
      </c>
      <c r="I180" s="58">
        <v>4552654</v>
      </c>
      <c r="J180" s="6" t="s">
        <v>21</v>
      </c>
      <c r="K180" s="4"/>
    </row>
    <row r="181" spans="1:11" s="83" customFormat="1" ht="32.25" customHeight="1" x14ac:dyDescent="0.3">
      <c r="A181" s="133">
        <v>3</v>
      </c>
      <c r="B181" s="6" t="s">
        <v>166</v>
      </c>
      <c r="C181" s="133" t="s">
        <v>14</v>
      </c>
      <c r="D181" s="133">
        <v>2021</v>
      </c>
      <c r="E181" s="58"/>
      <c r="F181" s="58">
        <v>322.2</v>
      </c>
      <c r="G181" s="58"/>
      <c r="H181" s="58">
        <v>2665661</v>
      </c>
      <c r="I181" s="58">
        <v>2399094</v>
      </c>
      <c r="J181" s="6" t="s">
        <v>21</v>
      </c>
      <c r="K181" s="4"/>
    </row>
    <row r="182" spans="1:11" s="83" customFormat="1" ht="32.25" customHeight="1" x14ac:dyDescent="0.3">
      <c r="A182" s="133">
        <v>4</v>
      </c>
      <c r="B182" s="6" t="s">
        <v>247</v>
      </c>
      <c r="C182" s="133" t="s">
        <v>172</v>
      </c>
      <c r="D182" s="133">
        <v>2013</v>
      </c>
      <c r="E182" s="58"/>
      <c r="F182" s="58">
        <v>155</v>
      </c>
      <c r="G182" s="58"/>
      <c r="H182" s="58">
        <v>350647</v>
      </c>
      <c r="I182" s="58">
        <v>196390</v>
      </c>
      <c r="J182" s="6" t="s">
        <v>234</v>
      </c>
      <c r="K182" s="4"/>
    </row>
    <row r="183" spans="1:11" s="83" customFormat="1" ht="32.25" customHeight="1" x14ac:dyDescent="0.3">
      <c r="A183" s="133">
        <v>5</v>
      </c>
      <c r="B183" s="106" t="s">
        <v>355</v>
      </c>
      <c r="C183" s="107" t="s">
        <v>172</v>
      </c>
      <c r="D183" s="107">
        <v>2016</v>
      </c>
      <c r="E183" s="110"/>
      <c r="F183" s="58">
        <v>3500</v>
      </c>
      <c r="G183" s="110"/>
      <c r="H183" s="58">
        <v>887548</v>
      </c>
      <c r="I183" s="58">
        <v>266265</v>
      </c>
      <c r="J183" s="109" t="s">
        <v>22</v>
      </c>
      <c r="K183" s="4"/>
    </row>
    <row r="184" spans="1:11" s="83" customFormat="1" ht="25.5" customHeight="1" x14ac:dyDescent="0.3">
      <c r="A184" s="14">
        <v>25</v>
      </c>
      <c r="B184" s="15" t="s">
        <v>167</v>
      </c>
      <c r="C184" s="26"/>
      <c r="D184" s="27"/>
      <c r="E184" s="26"/>
      <c r="F184" s="26"/>
      <c r="G184" s="26"/>
      <c r="H184" s="26"/>
      <c r="I184" s="26"/>
      <c r="J184" s="28"/>
      <c r="K184" s="33"/>
    </row>
    <row r="185" spans="1:11" s="83" customFormat="1" ht="31.5" x14ac:dyDescent="0.3">
      <c r="A185" s="133">
        <v>1</v>
      </c>
      <c r="B185" s="21" t="s">
        <v>13</v>
      </c>
      <c r="C185" s="64" t="s">
        <v>14</v>
      </c>
      <c r="D185" s="89"/>
      <c r="E185" s="58">
        <v>8880</v>
      </c>
      <c r="F185" s="58"/>
      <c r="G185" s="58">
        <v>1420928</v>
      </c>
      <c r="H185" s="58">
        <v>29304000</v>
      </c>
      <c r="I185" s="58">
        <f>H185</f>
        <v>29304000</v>
      </c>
      <c r="J185" s="23" t="s">
        <v>19</v>
      </c>
      <c r="K185" s="4"/>
    </row>
    <row r="186" spans="1:11" s="83" customFormat="1" ht="30.75" customHeight="1" x14ac:dyDescent="0.3">
      <c r="A186" s="133">
        <v>2</v>
      </c>
      <c r="B186" s="21" t="s">
        <v>168</v>
      </c>
      <c r="C186" s="64" t="s">
        <v>14</v>
      </c>
      <c r="D186" s="89"/>
      <c r="E186" s="58">
        <v>864</v>
      </c>
      <c r="F186" s="58"/>
      <c r="G186" s="58"/>
      <c r="H186" s="58">
        <v>3078286</v>
      </c>
      <c r="I186" s="58">
        <v>1457964.79</v>
      </c>
      <c r="J186" s="23" t="s">
        <v>169</v>
      </c>
      <c r="K186" s="4"/>
    </row>
    <row r="187" spans="1:11" s="83" customFormat="1" x14ac:dyDescent="0.3">
      <c r="A187" s="133">
        <v>3</v>
      </c>
      <c r="B187" s="21" t="s">
        <v>170</v>
      </c>
      <c r="C187" s="64" t="s">
        <v>14</v>
      </c>
      <c r="D187" s="89"/>
      <c r="E187" s="58">
        <v>1008</v>
      </c>
      <c r="F187" s="58"/>
      <c r="G187" s="58">
        <v>1963557</v>
      </c>
      <c r="H187" s="58">
        <v>4259564</v>
      </c>
      <c r="I187" s="58">
        <v>1552463.4380000001</v>
      </c>
      <c r="J187" s="23" t="s">
        <v>169</v>
      </c>
      <c r="K187" s="4"/>
    </row>
    <row r="188" spans="1:11" s="83" customFormat="1" ht="29.25" customHeight="1" x14ac:dyDescent="0.3">
      <c r="A188" s="133">
        <v>4</v>
      </c>
      <c r="B188" s="90" t="s">
        <v>171</v>
      </c>
      <c r="C188" s="64" t="s">
        <v>172</v>
      </c>
      <c r="D188" s="89"/>
      <c r="E188" s="58">
        <v>1100</v>
      </c>
      <c r="F188" s="58"/>
      <c r="G188" s="58">
        <v>8200123</v>
      </c>
      <c r="H188" s="58"/>
      <c r="I188" s="58">
        <v>7544113.1600000001</v>
      </c>
      <c r="J188" s="23" t="s">
        <v>173</v>
      </c>
      <c r="K188" s="4"/>
    </row>
    <row r="189" spans="1:11" s="83" customFormat="1" ht="35.25" customHeight="1" x14ac:dyDescent="0.3">
      <c r="A189" s="133">
        <v>5</v>
      </c>
      <c r="B189" s="90" t="s">
        <v>174</v>
      </c>
      <c r="C189" s="64" t="s">
        <v>172</v>
      </c>
      <c r="D189" s="89"/>
      <c r="E189" s="58">
        <v>510</v>
      </c>
      <c r="F189" s="58"/>
      <c r="G189" s="58">
        <v>5996000</v>
      </c>
      <c r="H189" s="58"/>
      <c r="I189" s="58">
        <v>5196133.5999999996</v>
      </c>
      <c r="J189" s="23" t="s">
        <v>173</v>
      </c>
      <c r="K189" s="4"/>
    </row>
    <row r="190" spans="1:11" s="83" customFormat="1" ht="27.75" customHeight="1" x14ac:dyDescent="0.3">
      <c r="A190" s="133">
        <v>6</v>
      </c>
      <c r="B190" s="90" t="s">
        <v>175</v>
      </c>
      <c r="C190" s="64" t="s">
        <v>172</v>
      </c>
      <c r="D190" s="89"/>
      <c r="E190" s="58">
        <v>104</v>
      </c>
      <c r="F190" s="58"/>
      <c r="G190" s="58">
        <v>1600103</v>
      </c>
      <c r="H190" s="58"/>
      <c r="I190" s="58">
        <v>1173195.97</v>
      </c>
      <c r="J190" s="23" t="s">
        <v>173</v>
      </c>
      <c r="K190" s="4"/>
    </row>
    <row r="191" spans="1:11" s="83" customFormat="1" ht="53.25" customHeight="1" x14ac:dyDescent="0.3">
      <c r="A191" s="133">
        <v>7</v>
      </c>
      <c r="B191" s="21" t="s">
        <v>176</v>
      </c>
      <c r="C191" s="64" t="s">
        <v>172</v>
      </c>
      <c r="D191" s="89"/>
      <c r="E191" s="58">
        <v>90</v>
      </c>
      <c r="F191" s="58"/>
      <c r="G191" s="58"/>
      <c r="H191" s="58"/>
      <c r="I191" s="58"/>
      <c r="J191" s="23" t="s">
        <v>177</v>
      </c>
      <c r="K191" s="4"/>
    </row>
    <row r="192" spans="1:11" s="83" customFormat="1" ht="22.5" customHeight="1" x14ac:dyDescent="0.3">
      <c r="A192" s="14">
        <v>26</v>
      </c>
      <c r="B192" s="15" t="s">
        <v>243</v>
      </c>
      <c r="C192" s="16"/>
      <c r="D192" s="14"/>
      <c r="E192" s="16"/>
      <c r="F192" s="16"/>
      <c r="G192" s="16"/>
      <c r="H192" s="16"/>
      <c r="I192" s="16"/>
      <c r="J192" s="15"/>
      <c r="K192" s="16"/>
    </row>
    <row r="193" spans="1:11" s="83" customFormat="1" ht="31.5" x14ac:dyDescent="0.3">
      <c r="A193" s="133">
        <v>1</v>
      </c>
      <c r="B193" s="6" t="s">
        <v>178</v>
      </c>
      <c r="C193" s="133" t="s">
        <v>14</v>
      </c>
      <c r="D193" s="133">
        <v>2002</v>
      </c>
      <c r="E193" s="58">
        <v>450</v>
      </c>
      <c r="F193" s="58"/>
      <c r="G193" s="58">
        <v>590273.53599999996</v>
      </c>
      <c r="H193" s="58">
        <v>2267380.5359999998</v>
      </c>
      <c r="I193" s="58">
        <v>1677107</v>
      </c>
      <c r="J193" s="6" t="s">
        <v>20</v>
      </c>
      <c r="K193" s="4"/>
    </row>
    <row r="194" spans="1:11" s="83" customFormat="1" ht="31.5" x14ac:dyDescent="0.3">
      <c r="A194" s="133">
        <v>2</v>
      </c>
      <c r="B194" s="6" t="s">
        <v>179</v>
      </c>
      <c r="C194" s="133" t="s">
        <v>14</v>
      </c>
      <c r="D194" s="133">
        <v>1999</v>
      </c>
      <c r="E194" s="58">
        <v>1944</v>
      </c>
      <c r="F194" s="58"/>
      <c r="G194" s="58">
        <v>1974031.5759999999</v>
      </c>
      <c r="H194" s="58">
        <v>6589927.5759999994</v>
      </c>
      <c r="I194" s="58">
        <v>4615896</v>
      </c>
      <c r="J194" s="6" t="s">
        <v>20</v>
      </c>
      <c r="K194" s="4"/>
    </row>
    <row r="195" spans="1:11" s="83" customFormat="1" ht="31.5" x14ac:dyDescent="0.3">
      <c r="A195" s="133">
        <v>3</v>
      </c>
      <c r="B195" s="6" t="s">
        <v>180</v>
      </c>
      <c r="C195" s="133" t="s">
        <v>14</v>
      </c>
      <c r="D195" s="133">
        <v>2023</v>
      </c>
      <c r="E195" s="58">
        <v>724.68</v>
      </c>
      <c r="F195" s="58"/>
      <c r="G195" s="58">
        <v>4429567</v>
      </c>
      <c r="H195" s="58">
        <v>4429567</v>
      </c>
      <c r="I195" s="58">
        <v>4429567</v>
      </c>
      <c r="J195" s="6" t="s">
        <v>21</v>
      </c>
      <c r="K195" s="4"/>
    </row>
    <row r="196" spans="1:11" s="83" customFormat="1" ht="31.5" x14ac:dyDescent="0.3">
      <c r="A196" s="133">
        <v>4</v>
      </c>
      <c r="B196" s="6" t="s">
        <v>36</v>
      </c>
      <c r="C196" s="133" t="s">
        <v>14</v>
      </c>
      <c r="D196" s="133">
        <v>2010</v>
      </c>
      <c r="E196" s="58">
        <v>700</v>
      </c>
      <c r="F196" s="58"/>
      <c r="G196" s="58">
        <v>5751886</v>
      </c>
      <c r="H196" s="58">
        <v>6330800</v>
      </c>
      <c r="I196" s="58">
        <v>959688</v>
      </c>
      <c r="J196" s="6" t="s">
        <v>20</v>
      </c>
      <c r="K196" s="4"/>
    </row>
    <row r="197" spans="1:11" s="83" customFormat="1" ht="31.5" x14ac:dyDescent="0.3">
      <c r="A197" s="133">
        <v>5</v>
      </c>
      <c r="B197" s="6" t="s">
        <v>181</v>
      </c>
      <c r="C197" s="133" t="s">
        <v>14</v>
      </c>
      <c r="D197" s="133">
        <v>2013</v>
      </c>
      <c r="E197" s="58">
        <v>34.799999999999997</v>
      </c>
      <c r="F197" s="58"/>
      <c r="G197" s="58">
        <v>489567</v>
      </c>
      <c r="H197" s="58">
        <v>489567</v>
      </c>
      <c r="I197" s="58">
        <v>489567</v>
      </c>
      <c r="J197" s="6" t="s">
        <v>22</v>
      </c>
      <c r="K197" s="4"/>
    </row>
    <row r="198" spans="1:11" s="83" customFormat="1" ht="31.5" x14ac:dyDescent="0.3">
      <c r="A198" s="133">
        <v>6</v>
      </c>
      <c r="B198" s="6" t="s">
        <v>182</v>
      </c>
      <c r="C198" s="133" t="s">
        <v>14</v>
      </c>
      <c r="D198" s="133">
        <v>2016</v>
      </c>
      <c r="E198" s="58">
        <v>15.2</v>
      </c>
      <c r="F198" s="58"/>
      <c r="G198" s="58">
        <v>500000</v>
      </c>
      <c r="H198" s="58">
        <v>500000</v>
      </c>
      <c r="I198" s="58">
        <v>433300</v>
      </c>
      <c r="J198" s="6" t="s">
        <v>22</v>
      </c>
      <c r="K198" s="4"/>
    </row>
    <row r="199" spans="1:11" s="83" customFormat="1" ht="31.5" x14ac:dyDescent="0.3">
      <c r="A199" s="133">
        <v>7</v>
      </c>
      <c r="B199" s="6" t="s">
        <v>183</v>
      </c>
      <c r="C199" s="133" t="s">
        <v>14</v>
      </c>
      <c r="D199" s="133">
        <v>2013</v>
      </c>
      <c r="E199" s="58">
        <v>322.39999999999998</v>
      </c>
      <c r="F199" s="58"/>
      <c r="G199" s="58">
        <v>399482</v>
      </c>
      <c r="H199" s="58">
        <v>399482</v>
      </c>
      <c r="I199" s="58">
        <v>266254.75300000003</v>
      </c>
      <c r="J199" s="6" t="s">
        <v>22</v>
      </c>
      <c r="K199" s="4"/>
    </row>
    <row r="200" spans="1:11" s="83" customFormat="1" ht="31.5" x14ac:dyDescent="0.3">
      <c r="A200" s="133">
        <v>8</v>
      </c>
      <c r="B200" s="6" t="s">
        <v>184</v>
      </c>
      <c r="C200" s="133" t="s">
        <v>14</v>
      </c>
      <c r="D200" s="133">
        <v>2013</v>
      </c>
      <c r="E200" s="58">
        <v>72</v>
      </c>
      <c r="F200" s="58"/>
      <c r="G200" s="58">
        <v>470000</v>
      </c>
      <c r="H200" s="58">
        <v>470000</v>
      </c>
      <c r="I200" s="58">
        <v>313255</v>
      </c>
      <c r="J200" s="6" t="s">
        <v>22</v>
      </c>
      <c r="K200" s="4"/>
    </row>
    <row r="201" spans="1:11" s="83" customFormat="1" ht="31.5" x14ac:dyDescent="0.3">
      <c r="A201" s="133">
        <v>9</v>
      </c>
      <c r="B201" s="6" t="s">
        <v>185</v>
      </c>
      <c r="C201" s="133" t="s">
        <v>14</v>
      </c>
      <c r="D201" s="133">
        <v>2006</v>
      </c>
      <c r="E201" s="58">
        <v>12</v>
      </c>
      <c r="F201" s="58"/>
      <c r="G201" s="58">
        <v>511256</v>
      </c>
      <c r="H201" s="58">
        <v>511256</v>
      </c>
      <c r="I201" s="58">
        <v>0</v>
      </c>
      <c r="J201" s="6" t="s">
        <v>22</v>
      </c>
      <c r="K201" s="4"/>
    </row>
    <row r="202" spans="1:11" s="83" customFormat="1" ht="31.5" x14ac:dyDescent="0.3">
      <c r="A202" s="133">
        <v>10</v>
      </c>
      <c r="B202" s="6" t="s">
        <v>186</v>
      </c>
      <c r="C202" s="133" t="s">
        <v>14</v>
      </c>
      <c r="D202" s="133">
        <v>2015</v>
      </c>
      <c r="E202" s="58">
        <v>2000</v>
      </c>
      <c r="F202" s="58"/>
      <c r="G202" s="58">
        <v>1879680</v>
      </c>
      <c r="H202" s="58">
        <v>1879680</v>
      </c>
      <c r="I202" s="58">
        <v>1503744</v>
      </c>
      <c r="J202" s="6" t="s">
        <v>22</v>
      </c>
      <c r="K202" s="4"/>
    </row>
    <row r="203" spans="1:11" s="83" customFormat="1" ht="31.5" x14ac:dyDescent="0.3">
      <c r="A203" s="14">
        <v>27</v>
      </c>
      <c r="B203" s="15" t="s">
        <v>187</v>
      </c>
      <c r="C203" s="16"/>
      <c r="D203" s="14"/>
      <c r="E203" s="16"/>
      <c r="F203" s="16"/>
      <c r="G203" s="16"/>
      <c r="H203" s="16"/>
      <c r="I203" s="16"/>
      <c r="J203" s="15"/>
      <c r="K203" s="16"/>
    </row>
    <row r="204" spans="1:11" s="83" customFormat="1" ht="31.5" x14ac:dyDescent="0.3">
      <c r="A204" s="133">
        <v>1</v>
      </c>
      <c r="B204" s="6" t="s">
        <v>13</v>
      </c>
      <c r="C204" s="133" t="s">
        <v>14</v>
      </c>
      <c r="D204" s="133">
        <v>2008</v>
      </c>
      <c r="E204" s="58">
        <v>20594</v>
      </c>
      <c r="F204" s="58"/>
      <c r="G204" s="58">
        <v>2677220</v>
      </c>
      <c r="H204" s="58">
        <v>3480386</v>
      </c>
      <c r="I204" s="58">
        <f>H204</f>
        <v>3480386</v>
      </c>
      <c r="J204" s="10" t="s">
        <v>19</v>
      </c>
      <c r="K204" s="4"/>
    </row>
    <row r="205" spans="1:11" s="83" customFormat="1" ht="24.75" customHeight="1" x14ac:dyDescent="0.3">
      <c r="A205" s="14">
        <v>28</v>
      </c>
      <c r="B205" s="15" t="s">
        <v>188</v>
      </c>
      <c r="C205" s="16"/>
      <c r="D205" s="14"/>
      <c r="E205" s="16"/>
      <c r="F205" s="16"/>
      <c r="G205" s="16"/>
      <c r="H205" s="16"/>
      <c r="I205" s="16"/>
      <c r="J205" s="15"/>
      <c r="K205" s="60"/>
    </row>
    <row r="206" spans="1:11" s="83" customFormat="1" ht="31.5" x14ac:dyDescent="0.3">
      <c r="A206" s="133">
        <v>1</v>
      </c>
      <c r="B206" s="29" t="s">
        <v>189</v>
      </c>
      <c r="C206" s="133" t="s">
        <v>14</v>
      </c>
      <c r="D206" s="133">
        <v>2018</v>
      </c>
      <c r="E206" s="58">
        <v>25</v>
      </c>
      <c r="F206" s="58">
        <v>25</v>
      </c>
      <c r="G206" s="58">
        <v>225714.68900000001</v>
      </c>
      <c r="H206" s="58">
        <v>225714.68900000001</v>
      </c>
      <c r="I206" s="58">
        <v>210659.519</v>
      </c>
      <c r="J206" s="6" t="s">
        <v>21</v>
      </c>
      <c r="K206" s="4"/>
    </row>
    <row r="207" spans="1:11" s="83" customFormat="1" ht="33.75" customHeight="1" x14ac:dyDescent="0.3">
      <c r="A207" s="133">
        <v>2</v>
      </c>
      <c r="B207" s="29" t="s">
        <v>190</v>
      </c>
      <c r="C207" s="133" t="s">
        <v>14</v>
      </c>
      <c r="D207" s="30">
        <v>2018</v>
      </c>
      <c r="E207" s="58">
        <v>1333</v>
      </c>
      <c r="F207" s="58">
        <v>1333</v>
      </c>
      <c r="G207" s="58">
        <v>582540.65300000005</v>
      </c>
      <c r="H207" s="58">
        <v>582540.65300000005</v>
      </c>
      <c r="I207" s="58">
        <v>553413.62</v>
      </c>
      <c r="J207" s="6" t="s">
        <v>21</v>
      </c>
      <c r="K207" s="4"/>
    </row>
    <row r="208" spans="1:11" s="83" customFormat="1" ht="31.5" x14ac:dyDescent="0.3">
      <c r="A208" s="133">
        <v>3</v>
      </c>
      <c r="B208" s="29" t="s">
        <v>191</v>
      </c>
      <c r="C208" s="133" t="s">
        <v>103</v>
      </c>
      <c r="D208" s="133">
        <v>2010</v>
      </c>
      <c r="E208" s="58">
        <v>426</v>
      </c>
      <c r="F208" s="58">
        <v>426</v>
      </c>
      <c r="G208" s="58">
        <v>502585.902</v>
      </c>
      <c r="H208" s="58">
        <v>502585.902</v>
      </c>
      <c r="I208" s="58">
        <v>100517.186</v>
      </c>
      <c r="J208" s="6" t="s">
        <v>21</v>
      </c>
      <c r="K208" s="4"/>
    </row>
    <row r="209" spans="1:11" s="83" customFormat="1" ht="31.5" x14ac:dyDescent="0.3">
      <c r="A209" s="133">
        <v>4</v>
      </c>
      <c r="B209" s="29" t="s">
        <v>192</v>
      </c>
      <c r="C209" s="133" t="s">
        <v>14</v>
      </c>
      <c r="D209" s="31">
        <v>2010</v>
      </c>
      <c r="E209" s="58">
        <v>3700</v>
      </c>
      <c r="F209" s="58">
        <v>3700</v>
      </c>
      <c r="G209" s="58">
        <v>569290.44700000004</v>
      </c>
      <c r="H209" s="58">
        <v>569290.44700000004</v>
      </c>
      <c r="I209" s="58"/>
      <c r="J209" s="6" t="s">
        <v>21</v>
      </c>
      <c r="K209" s="4"/>
    </row>
    <row r="210" spans="1:11" s="83" customFormat="1" ht="31.5" x14ac:dyDescent="0.3">
      <c r="A210" s="133">
        <v>5</v>
      </c>
      <c r="B210" s="29" t="s">
        <v>193</v>
      </c>
      <c r="C210" s="133" t="s">
        <v>14</v>
      </c>
      <c r="D210" s="31">
        <v>2020</v>
      </c>
      <c r="E210" s="58">
        <v>33</v>
      </c>
      <c r="F210" s="58"/>
      <c r="G210" s="58">
        <v>152778</v>
      </c>
      <c r="H210" s="58">
        <v>242778</v>
      </c>
      <c r="I210" s="58">
        <v>152104.25700000001</v>
      </c>
      <c r="J210" s="6" t="s">
        <v>20</v>
      </c>
      <c r="K210" s="4"/>
    </row>
    <row r="211" spans="1:11" s="83" customFormat="1" ht="35.25" customHeight="1" x14ac:dyDescent="0.3">
      <c r="A211" s="1">
        <v>6</v>
      </c>
      <c r="B211" s="29" t="s">
        <v>194</v>
      </c>
      <c r="C211" s="1" t="s">
        <v>14</v>
      </c>
      <c r="D211" s="30">
        <v>2017</v>
      </c>
      <c r="E211" s="58">
        <v>540</v>
      </c>
      <c r="F211" s="58"/>
      <c r="G211" s="58">
        <v>2386786</v>
      </c>
      <c r="H211" s="58">
        <v>2886786</v>
      </c>
      <c r="I211" s="58">
        <v>1633484.6710000001</v>
      </c>
      <c r="J211" s="2" t="s">
        <v>20</v>
      </c>
      <c r="K211" s="32"/>
    </row>
    <row r="212" spans="1:11" s="83" customFormat="1" ht="33.75" customHeight="1" x14ac:dyDescent="0.3">
      <c r="A212" s="133">
        <v>7</v>
      </c>
      <c r="B212" s="29" t="s">
        <v>192</v>
      </c>
      <c r="C212" s="133" t="s">
        <v>103</v>
      </c>
      <c r="D212" s="31">
        <v>2018</v>
      </c>
      <c r="E212" s="58">
        <v>426</v>
      </c>
      <c r="F212" s="58"/>
      <c r="G212" s="58">
        <v>569290.44700000004</v>
      </c>
      <c r="H212" s="58">
        <v>913765.929</v>
      </c>
      <c r="I212" s="58">
        <v>366956.97899999999</v>
      </c>
      <c r="J212" s="6" t="s">
        <v>20</v>
      </c>
      <c r="K212" s="4"/>
    </row>
    <row r="213" spans="1:11" s="83" customFormat="1" ht="36" customHeight="1" x14ac:dyDescent="0.3">
      <c r="A213" s="133">
        <v>8</v>
      </c>
      <c r="B213" s="29" t="s">
        <v>191</v>
      </c>
      <c r="C213" s="133" t="s">
        <v>103</v>
      </c>
      <c r="D213" s="31">
        <v>2018</v>
      </c>
      <c r="E213" s="58"/>
      <c r="F213" s="58"/>
      <c r="G213" s="58">
        <v>502585.902</v>
      </c>
      <c r="H213" s="58">
        <v>5375392.4900000002</v>
      </c>
      <c r="I213" s="58">
        <v>81284.603000000003</v>
      </c>
      <c r="J213" s="6" t="s">
        <v>20</v>
      </c>
      <c r="K213" s="4"/>
    </row>
    <row r="214" spans="1:11" s="83" customFormat="1" ht="24.75" customHeight="1" x14ac:dyDescent="0.3">
      <c r="A214" s="14">
        <v>29</v>
      </c>
      <c r="B214" s="15" t="s">
        <v>195</v>
      </c>
      <c r="C214" s="16"/>
      <c r="D214" s="14"/>
      <c r="E214" s="16"/>
      <c r="F214" s="16"/>
      <c r="G214" s="16"/>
      <c r="H214" s="16"/>
      <c r="I214" s="16"/>
      <c r="J214" s="15"/>
      <c r="K214" s="33"/>
    </row>
    <row r="215" spans="1:11" s="83" customFormat="1" ht="31.5" x14ac:dyDescent="0.3">
      <c r="A215" s="133">
        <v>1</v>
      </c>
      <c r="B215" s="6" t="s">
        <v>196</v>
      </c>
      <c r="C215" s="133" t="s">
        <v>14</v>
      </c>
      <c r="D215" s="133">
        <v>1995</v>
      </c>
      <c r="E215" s="58">
        <v>6949</v>
      </c>
      <c r="F215" s="58"/>
      <c r="G215" s="58">
        <v>6299600</v>
      </c>
      <c r="H215" s="58">
        <v>58371600</v>
      </c>
      <c r="I215" s="58">
        <v>58371600</v>
      </c>
      <c r="J215" s="10" t="s">
        <v>19</v>
      </c>
      <c r="K215" s="4"/>
    </row>
    <row r="216" spans="1:11" s="83" customFormat="1" ht="31.5" x14ac:dyDescent="0.3">
      <c r="A216" s="133">
        <v>2</v>
      </c>
      <c r="B216" s="6" t="s">
        <v>197</v>
      </c>
      <c r="C216" s="133" t="s">
        <v>14</v>
      </c>
      <c r="D216" s="133">
        <v>2017</v>
      </c>
      <c r="E216" s="58">
        <v>2945</v>
      </c>
      <c r="F216" s="58"/>
      <c r="G216" s="58">
        <v>2708517</v>
      </c>
      <c r="H216" s="58">
        <v>24738000</v>
      </c>
      <c r="I216" s="58">
        <v>24738000</v>
      </c>
      <c r="J216" s="10" t="s">
        <v>19</v>
      </c>
      <c r="K216" s="4"/>
    </row>
    <row r="217" spans="1:11" ht="23.25" customHeight="1" x14ac:dyDescent="0.3">
      <c r="A217" s="14">
        <v>30</v>
      </c>
      <c r="B217" s="15" t="s">
        <v>198</v>
      </c>
      <c r="C217" s="16"/>
      <c r="D217" s="14"/>
      <c r="E217" s="94"/>
      <c r="F217" s="16"/>
      <c r="G217" s="16"/>
      <c r="H217" s="16"/>
      <c r="I217" s="16"/>
      <c r="J217" s="15"/>
      <c r="K217" s="33"/>
    </row>
    <row r="218" spans="1:11" ht="31.5" x14ac:dyDescent="0.3">
      <c r="A218" s="17">
        <v>1</v>
      </c>
      <c r="B218" s="21" t="s">
        <v>199</v>
      </c>
      <c r="C218" s="17" t="s">
        <v>14</v>
      </c>
      <c r="D218" s="17">
        <v>2008</v>
      </c>
      <c r="E218" s="18">
        <v>21079</v>
      </c>
      <c r="F218" s="63"/>
      <c r="G218" s="58">
        <v>4215800</v>
      </c>
      <c r="H218" s="58">
        <v>73776500</v>
      </c>
      <c r="I218" s="58">
        <f>H218</f>
        <v>73776500</v>
      </c>
      <c r="J218" s="23" t="s">
        <v>19</v>
      </c>
      <c r="K218" s="4"/>
    </row>
    <row r="219" spans="1:11" ht="37.5" customHeight="1" x14ac:dyDescent="0.3">
      <c r="A219" s="14">
        <v>31</v>
      </c>
      <c r="B219" s="15" t="s">
        <v>294</v>
      </c>
      <c r="C219" s="16"/>
      <c r="D219" s="14"/>
      <c r="E219" s="96"/>
      <c r="F219" s="16"/>
      <c r="G219" s="16"/>
      <c r="H219" s="16"/>
      <c r="I219" s="16"/>
      <c r="J219" s="15"/>
      <c r="K219" s="33"/>
    </row>
    <row r="220" spans="1:11" ht="47.25" x14ac:dyDescent="0.3">
      <c r="A220" s="133">
        <v>1</v>
      </c>
      <c r="B220" s="6" t="s">
        <v>13</v>
      </c>
      <c r="C220" s="133" t="s">
        <v>14</v>
      </c>
      <c r="D220" s="133">
        <v>1998</v>
      </c>
      <c r="E220" s="58">
        <v>9319</v>
      </c>
      <c r="F220" s="58">
        <v>11559</v>
      </c>
      <c r="G220" s="58">
        <v>8119020</v>
      </c>
      <c r="H220" s="58">
        <v>13104000</v>
      </c>
      <c r="I220" s="58">
        <v>13104000</v>
      </c>
      <c r="J220" s="10" t="s">
        <v>200</v>
      </c>
      <c r="K220" s="4"/>
    </row>
    <row r="221" spans="1:11" ht="31.5" x14ac:dyDescent="0.3">
      <c r="A221" s="133">
        <v>2</v>
      </c>
      <c r="B221" s="6" t="s">
        <v>201</v>
      </c>
      <c r="C221" s="133" t="s">
        <v>14</v>
      </c>
      <c r="D221" s="133">
        <v>2016</v>
      </c>
      <c r="E221" s="58">
        <v>1200</v>
      </c>
      <c r="F221" s="58"/>
      <c r="G221" s="58">
        <v>3875000</v>
      </c>
      <c r="H221" s="58"/>
      <c r="I221" s="58">
        <v>1807300</v>
      </c>
      <c r="J221" s="78" t="s">
        <v>22</v>
      </c>
      <c r="K221" s="4"/>
    </row>
    <row r="222" spans="1:11" ht="31.5" x14ac:dyDescent="0.3">
      <c r="A222" s="133">
        <v>3</v>
      </c>
      <c r="B222" s="6" t="s">
        <v>202</v>
      </c>
      <c r="C222" s="133" t="s">
        <v>14</v>
      </c>
      <c r="D222" s="133">
        <v>2023</v>
      </c>
      <c r="E222" s="58">
        <v>170</v>
      </c>
      <c r="F222" s="58"/>
      <c r="G222" s="58">
        <v>130000</v>
      </c>
      <c r="H222" s="58"/>
      <c r="I222" s="58">
        <v>112658</v>
      </c>
      <c r="J222" s="78" t="s">
        <v>22</v>
      </c>
      <c r="K222" s="4"/>
    </row>
    <row r="223" spans="1:11" ht="31.5" x14ac:dyDescent="0.3">
      <c r="A223" s="133">
        <v>4</v>
      </c>
      <c r="B223" s="6" t="s">
        <v>203</v>
      </c>
      <c r="C223" s="133" t="s">
        <v>14</v>
      </c>
      <c r="D223" s="133">
        <v>1998</v>
      </c>
      <c r="E223" s="58">
        <v>260</v>
      </c>
      <c r="F223" s="58">
        <v>484</v>
      </c>
      <c r="G223" s="58">
        <v>1131000</v>
      </c>
      <c r="H223" s="58">
        <f>804030.358+G223</f>
        <v>1935030.358</v>
      </c>
      <c r="I223" s="58">
        <v>535000</v>
      </c>
      <c r="J223" s="78" t="s">
        <v>204</v>
      </c>
      <c r="K223" s="4"/>
    </row>
    <row r="224" spans="1:11" ht="31.5" x14ac:dyDescent="0.3">
      <c r="A224" s="133">
        <v>5</v>
      </c>
      <c r="B224" s="6" t="s">
        <v>205</v>
      </c>
      <c r="C224" s="133" t="s">
        <v>14</v>
      </c>
      <c r="D224" s="133">
        <v>2000</v>
      </c>
      <c r="E224" s="58">
        <v>769</v>
      </c>
      <c r="F224" s="58">
        <v>1129</v>
      </c>
      <c r="G224" s="58">
        <v>1042000</v>
      </c>
      <c r="H224" s="58">
        <f>G224+4015999.045</f>
        <v>5057999.0449999999</v>
      </c>
      <c r="I224" s="58">
        <v>2676663</v>
      </c>
      <c r="J224" s="78" t="s">
        <v>204</v>
      </c>
      <c r="K224" s="4"/>
    </row>
    <row r="225" spans="1:11" ht="31.5" x14ac:dyDescent="0.3">
      <c r="A225" s="133">
        <v>6</v>
      </c>
      <c r="B225" s="6" t="s">
        <v>206</v>
      </c>
      <c r="C225" s="133" t="s">
        <v>14</v>
      </c>
      <c r="D225" s="133">
        <v>2000</v>
      </c>
      <c r="E225" s="58">
        <v>40</v>
      </c>
      <c r="F225" s="58">
        <v>58</v>
      </c>
      <c r="G225" s="58">
        <v>55000</v>
      </c>
      <c r="H225" s="58">
        <f>G225+268063.129</f>
        <v>323063.12900000002</v>
      </c>
      <c r="I225" s="58">
        <v>178664</v>
      </c>
      <c r="J225" s="78" t="s">
        <v>204</v>
      </c>
      <c r="K225" s="4"/>
    </row>
    <row r="226" spans="1:11" ht="31.5" x14ac:dyDescent="0.3">
      <c r="A226" s="133">
        <v>7</v>
      </c>
      <c r="B226" s="6" t="s">
        <v>207</v>
      </c>
      <c r="C226" s="133" t="s">
        <v>14</v>
      </c>
      <c r="D226" s="133">
        <v>2000</v>
      </c>
      <c r="E226" s="58">
        <v>276</v>
      </c>
      <c r="F226" s="58"/>
      <c r="G226" s="58">
        <v>366000</v>
      </c>
      <c r="H226" s="58">
        <f>G226+1053377.468</f>
        <v>1419377.4680000001</v>
      </c>
      <c r="I226" s="58">
        <v>702076</v>
      </c>
      <c r="J226" s="78" t="s">
        <v>204</v>
      </c>
      <c r="K226" s="4"/>
    </row>
    <row r="227" spans="1:11" ht="24.75" customHeight="1" x14ac:dyDescent="0.3">
      <c r="A227" s="14">
        <v>32</v>
      </c>
      <c r="B227" s="15" t="s">
        <v>208</v>
      </c>
      <c r="C227" s="16"/>
      <c r="D227" s="14"/>
      <c r="E227" s="16"/>
      <c r="F227" s="16"/>
      <c r="G227" s="16"/>
      <c r="H227" s="16"/>
      <c r="I227" s="16"/>
      <c r="J227" s="15"/>
      <c r="K227" s="33"/>
    </row>
    <row r="228" spans="1:11" ht="31.5" x14ac:dyDescent="0.3">
      <c r="A228" s="133">
        <v>1</v>
      </c>
      <c r="B228" s="6" t="s">
        <v>13</v>
      </c>
      <c r="C228" s="133" t="s">
        <v>14</v>
      </c>
      <c r="D228" s="133">
        <v>2008</v>
      </c>
      <c r="E228" s="58">
        <v>6636.4</v>
      </c>
      <c r="F228" s="58"/>
      <c r="G228" s="58">
        <v>6728400</v>
      </c>
      <c r="H228" s="58">
        <v>41935980</v>
      </c>
      <c r="I228" s="58">
        <f>H228</f>
        <v>41935980</v>
      </c>
      <c r="J228" s="10" t="s">
        <v>19</v>
      </c>
      <c r="K228" s="4"/>
    </row>
    <row r="229" spans="1:11" ht="31.5" x14ac:dyDescent="0.3">
      <c r="A229" s="133">
        <v>2</v>
      </c>
      <c r="B229" s="6" t="s">
        <v>209</v>
      </c>
      <c r="C229" s="133" t="s">
        <v>14</v>
      </c>
      <c r="D229" s="133">
        <v>2006</v>
      </c>
      <c r="E229" s="58">
        <v>318</v>
      </c>
      <c r="F229" s="58"/>
      <c r="G229" s="58">
        <v>1411943</v>
      </c>
      <c r="H229" s="58"/>
      <c r="I229" s="58">
        <v>319521.81900000002</v>
      </c>
      <c r="J229" s="78" t="s">
        <v>22</v>
      </c>
      <c r="K229" s="4"/>
    </row>
    <row r="230" spans="1:11" ht="31.5" x14ac:dyDescent="0.3">
      <c r="A230" s="133">
        <v>3</v>
      </c>
      <c r="B230" s="6" t="s">
        <v>210</v>
      </c>
      <c r="C230" s="133" t="s">
        <v>172</v>
      </c>
      <c r="D230" s="133">
        <v>2014</v>
      </c>
      <c r="E230" s="58">
        <v>125</v>
      </c>
      <c r="F230" s="58"/>
      <c r="G230" s="58">
        <v>1719000</v>
      </c>
      <c r="H230" s="58"/>
      <c r="I230" s="58">
        <v>651290</v>
      </c>
      <c r="J230" s="78" t="s">
        <v>22</v>
      </c>
      <c r="K230" s="4"/>
    </row>
    <row r="231" spans="1:11" ht="31.5" x14ac:dyDescent="0.3">
      <c r="A231" s="133">
        <v>4</v>
      </c>
      <c r="B231" s="6" t="s">
        <v>211</v>
      </c>
      <c r="C231" s="133" t="s">
        <v>172</v>
      </c>
      <c r="D231" s="133">
        <v>2014</v>
      </c>
      <c r="E231" s="58">
        <v>65</v>
      </c>
      <c r="F231" s="58"/>
      <c r="G231" s="58">
        <v>522630</v>
      </c>
      <c r="H231" s="58"/>
      <c r="I231" s="58">
        <v>215124.79</v>
      </c>
      <c r="J231" s="78" t="s">
        <v>22</v>
      </c>
      <c r="K231" s="4"/>
    </row>
    <row r="232" spans="1:11" ht="31.5" x14ac:dyDescent="0.3">
      <c r="A232" s="17">
        <v>5</v>
      </c>
      <c r="B232" s="21" t="s">
        <v>212</v>
      </c>
      <c r="C232" s="17" t="s">
        <v>103</v>
      </c>
      <c r="D232" s="17">
        <v>2010</v>
      </c>
      <c r="E232" s="58">
        <v>267</v>
      </c>
      <c r="F232" s="58"/>
      <c r="G232" s="58">
        <v>1411616</v>
      </c>
      <c r="H232" s="58"/>
      <c r="I232" s="58">
        <v>282322.40000000002</v>
      </c>
      <c r="J232" s="78" t="s">
        <v>22</v>
      </c>
      <c r="K232" s="4"/>
    </row>
    <row r="233" spans="1:11" ht="31.5" x14ac:dyDescent="0.3">
      <c r="A233" s="133">
        <v>6</v>
      </c>
      <c r="B233" s="6" t="s">
        <v>213</v>
      </c>
      <c r="C233" s="133" t="s">
        <v>103</v>
      </c>
      <c r="D233" s="133">
        <v>2018</v>
      </c>
      <c r="E233" s="58">
        <v>2000</v>
      </c>
      <c r="F233" s="58"/>
      <c r="G233" s="58">
        <v>750000</v>
      </c>
      <c r="H233" s="58"/>
      <c r="I233" s="58">
        <v>225000</v>
      </c>
      <c r="J233" s="78" t="s">
        <v>22</v>
      </c>
      <c r="K233" s="4"/>
    </row>
    <row r="234" spans="1:11" ht="31.5" x14ac:dyDescent="0.3">
      <c r="A234" s="14">
        <v>33</v>
      </c>
      <c r="B234" s="15" t="s">
        <v>214</v>
      </c>
      <c r="C234" s="16"/>
      <c r="D234" s="14"/>
      <c r="E234" s="16"/>
      <c r="F234" s="16"/>
      <c r="G234" s="16"/>
      <c r="H234" s="16"/>
      <c r="I234" s="16"/>
      <c r="J234" s="15"/>
      <c r="K234" s="33"/>
    </row>
    <row r="235" spans="1:11" ht="63" x14ac:dyDescent="0.3">
      <c r="A235" s="133">
        <v>1</v>
      </c>
      <c r="B235" s="6" t="s">
        <v>13</v>
      </c>
      <c r="C235" s="133" t="s">
        <v>14</v>
      </c>
      <c r="D235" s="133">
        <v>2017</v>
      </c>
      <c r="E235" s="5"/>
      <c r="F235" s="58">
        <v>36918.1</v>
      </c>
      <c r="G235" s="58">
        <v>29534400</v>
      </c>
      <c r="H235" s="58">
        <f>F235*5000</f>
        <v>184590500</v>
      </c>
      <c r="I235" s="58">
        <f>H235</f>
        <v>184590500</v>
      </c>
      <c r="J235" s="10" t="s">
        <v>215</v>
      </c>
      <c r="K235" s="4"/>
    </row>
    <row r="236" spans="1:11" ht="31.5" x14ac:dyDescent="0.3">
      <c r="A236" s="133">
        <v>2</v>
      </c>
      <c r="B236" s="91" t="s">
        <v>36</v>
      </c>
      <c r="C236" s="133" t="s">
        <v>14</v>
      </c>
      <c r="D236" s="64">
        <v>2024</v>
      </c>
      <c r="E236" s="5"/>
      <c r="F236" s="58">
        <v>520</v>
      </c>
      <c r="G236" s="58"/>
      <c r="H236" s="58">
        <v>4763253</v>
      </c>
      <c r="I236" s="58">
        <f>H236</f>
        <v>4763253</v>
      </c>
      <c r="J236" s="6" t="s">
        <v>21</v>
      </c>
      <c r="K236" s="4"/>
    </row>
    <row r="237" spans="1:11" ht="31.5" x14ac:dyDescent="0.3">
      <c r="A237" s="133">
        <v>3</v>
      </c>
      <c r="B237" s="91" t="s">
        <v>216</v>
      </c>
      <c r="C237" s="133" t="s">
        <v>14</v>
      </c>
      <c r="D237" s="64">
        <v>2024</v>
      </c>
      <c r="E237" s="5"/>
      <c r="F237" s="58">
        <v>1010</v>
      </c>
      <c r="G237" s="58"/>
      <c r="H237" s="58">
        <v>8922495</v>
      </c>
      <c r="I237" s="58">
        <f>H237</f>
        <v>8922495</v>
      </c>
      <c r="J237" s="6" t="s">
        <v>21</v>
      </c>
      <c r="K237" s="4"/>
    </row>
    <row r="238" spans="1:11" ht="31.5" x14ac:dyDescent="0.3">
      <c r="A238" s="133">
        <v>4</v>
      </c>
      <c r="B238" s="91" t="s">
        <v>217</v>
      </c>
      <c r="C238" s="133" t="s">
        <v>14</v>
      </c>
      <c r="D238" s="64">
        <v>2021</v>
      </c>
      <c r="E238" s="5"/>
      <c r="F238" s="58">
        <v>1670</v>
      </c>
      <c r="G238" s="58"/>
      <c r="H238" s="58">
        <v>10898303</v>
      </c>
      <c r="I238" s="58">
        <v>7991055</v>
      </c>
      <c r="J238" s="6" t="s">
        <v>22</v>
      </c>
      <c r="K238" s="4"/>
    </row>
    <row r="239" spans="1:11" ht="31.5" x14ac:dyDescent="0.3">
      <c r="A239" s="133">
        <v>5</v>
      </c>
      <c r="B239" s="91" t="s">
        <v>218</v>
      </c>
      <c r="C239" s="133" t="s">
        <v>14</v>
      </c>
      <c r="D239" s="64">
        <v>2021</v>
      </c>
      <c r="E239" s="5"/>
      <c r="F239" s="58">
        <v>753</v>
      </c>
      <c r="G239" s="58"/>
      <c r="H239" s="58">
        <v>4792413</v>
      </c>
      <c r="I239" s="58">
        <v>3513981</v>
      </c>
      <c r="J239" s="6" t="s">
        <v>22</v>
      </c>
      <c r="K239" s="4"/>
    </row>
    <row r="240" spans="1:11" ht="31.5" x14ac:dyDescent="0.3">
      <c r="A240" s="133">
        <v>6</v>
      </c>
      <c r="B240" s="91" t="s">
        <v>219</v>
      </c>
      <c r="C240" s="133" t="s">
        <v>14</v>
      </c>
      <c r="D240" s="64">
        <v>2021</v>
      </c>
      <c r="E240" s="5"/>
      <c r="F240" s="58">
        <v>585</v>
      </c>
      <c r="G240" s="58"/>
      <c r="H240" s="58">
        <v>3632750</v>
      </c>
      <c r="I240" s="58">
        <v>2663672</v>
      </c>
      <c r="J240" s="6" t="s">
        <v>22</v>
      </c>
      <c r="K240" s="4"/>
    </row>
    <row r="241" spans="1:11" ht="31.5" x14ac:dyDescent="0.3">
      <c r="A241" s="133">
        <v>7</v>
      </c>
      <c r="B241" s="91" t="s">
        <v>220</v>
      </c>
      <c r="C241" s="133" t="s">
        <v>14</v>
      </c>
      <c r="D241" s="64">
        <v>2017</v>
      </c>
      <c r="E241" s="5"/>
      <c r="F241" s="58">
        <v>439.41</v>
      </c>
      <c r="G241" s="58"/>
      <c r="H241" s="58">
        <v>2126644.375</v>
      </c>
      <c r="I241" s="58">
        <v>991867</v>
      </c>
      <c r="J241" s="6" t="s">
        <v>22</v>
      </c>
      <c r="K241" s="4"/>
    </row>
    <row r="242" spans="1:11" ht="31.5" x14ac:dyDescent="0.3">
      <c r="A242" s="133">
        <v>8</v>
      </c>
      <c r="B242" s="91" t="s">
        <v>221</v>
      </c>
      <c r="C242" s="133" t="s">
        <v>14</v>
      </c>
      <c r="D242" s="64">
        <v>2017</v>
      </c>
      <c r="E242" s="5"/>
      <c r="F242" s="58">
        <v>836</v>
      </c>
      <c r="G242" s="58"/>
      <c r="H242" s="58">
        <v>4010052.3730000001</v>
      </c>
      <c r="I242" s="58">
        <v>1870288</v>
      </c>
      <c r="J242" s="6" t="s">
        <v>22</v>
      </c>
      <c r="K242" s="4"/>
    </row>
    <row r="243" spans="1:11" ht="31.5" x14ac:dyDescent="0.3">
      <c r="A243" s="133">
        <v>9</v>
      </c>
      <c r="B243" s="91" t="s">
        <v>222</v>
      </c>
      <c r="C243" s="133" t="s">
        <v>14</v>
      </c>
      <c r="D243" s="64">
        <v>2017</v>
      </c>
      <c r="E243" s="5"/>
      <c r="F243" s="58">
        <v>524.88</v>
      </c>
      <c r="G243" s="58"/>
      <c r="H243" s="58">
        <v>2292319.9879999999</v>
      </c>
      <c r="I243" s="58">
        <v>1069138</v>
      </c>
      <c r="J243" s="6" t="s">
        <v>22</v>
      </c>
      <c r="K243" s="4"/>
    </row>
    <row r="244" spans="1:11" ht="31.5" x14ac:dyDescent="0.3">
      <c r="A244" s="133">
        <v>10</v>
      </c>
      <c r="B244" s="91" t="s">
        <v>223</v>
      </c>
      <c r="C244" s="133" t="s">
        <v>14</v>
      </c>
      <c r="D244" s="64">
        <v>2017</v>
      </c>
      <c r="E244" s="5"/>
      <c r="F244" s="58">
        <v>624</v>
      </c>
      <c r="G244" s="58"/>
      <c r="H244" s="58">
        <v>2534345.2209999999</v>
      </c>
      <c r="I244" s="58">
        <v>1182019</v>
      </c>
      <c r="J244" s="6" t="s">
        <v>22</v>
      </c>
      <c r="K244" s="4"/>
    </row>
    <row r="245" spans="1:11" ht="31.5" x14ac:dyDescent="0.3">
      <c r="A245" s="133">
        <v>11</v>
      </c>
      <c r="B245" s="91" t="s">
        <v>224</v>
      </c>
      <c r="C245" s="133" t="s">
        <v>225</v>
      </c>
      <c r="D245" s="92">
        <v>2017</v>
      </c>
      <c r="E245" s="61"/>
      <c r="F245" s="58">
        <v>1</v>
      </c>
      <c r="G245" s="58"/>
      <c r="H245" s="58">
        <v>2269703.9449999998</v>
      </c>
      <c r="I245" s="58">
        <v>453941</v>
      </c>
      <c r="J245" s="6" t="s">
        <v>22</v>
      </c>
      <c r="K245" s="4"/>
    </row>
    <row r="246" spans="1:11" ht="31.5" x14ac:dyDescent="0.3">
      <c r="A246" s="133">
        <v>12</v>
      </c>
      <c r="B246" s="91" t="s">
        <v>226</v>
      </c>
      <c r="C246" s="133" t="s">
        <v>227</v>
      </c>
      <c r="D246" s="92">
        <v>2017</v>
      </c>
      <c r="E246" s="61"/>
      <c r="F246" s="58">
        <v>1</v>
      </c>
      <c r="G246" s="58"/>
      <c r="H246" s="58">
        <v>2684164.892</v>
      </c>
      <c r="I246" s="58">
        <v>536833</v>
      </c>
      <c r="J246" s="6" t="s">
        <v>22</v>
      </c>
      <c r="K246" s="4"/>
    </row>
    <row r="247" spans="1:11" ht="31.5" x14ac:dyDescent="0.3">
      <c r="A247" s="133">
        <v>13</v>
      </c>
      <c r="B247" s="91" t="s">
        <v>228</v>
      </c>
      <c r="C247" s="133" t="s">
        <v>225</v>
      </c>
      <c r="D247" s="92">
        <v>2017</v>
      </c>
      <c r="E247" s="61"/>
      <c r="F247" s="58">
        <v>1</v>
      </c>
      <c r="G247" s="58"/>
      <c r="H247" s="58">
        <v>802300.25</v>
      </c>
      <c r="I247" s="58">
        <v>160460</v>
      </c>
      <c r="J247" s="6" t="s">
        <v>22</v>
      </c>
      <c r="K247" s="4"/>
    </row>
    <row r="248" spans="1:11" ht="27" customHeight="1" x14ac:dyDescent="0.3">
      <c r="A248" s="14">
        <v>34</v>
      </c>
      <c r="B248" s="15" t="s">
        <v>229</v>
      </c>
      <c r="C248" s="16"/>
      <c r="D248" s="14"/>
      <c r="E248" s="16"/>
      <c r="F248" s="16"/>
      <c r="G248" s="16"/>
      <c r="H248" s="16"/>
      <c r="I248" s="16"/>
      <c r="J248" s="15"/>
      <c r="K248" s="16"/>
    </row>
    <row r="249" spans="1:11" ht="23.25" customHeight="1" x14ac:dyDescent="0.3">
      <c r="A249" s="133">
        <v>1</v>
      </c>
      <c r="B249" s="6" t="s">
        <v>230</v>
      </c>
      <c r="C249" s="133" t="s">
        <v>14</v>
      </c>
      <c r="D249" s="133">
        <v>1995</v>
      </c>
      <c r="E249" s="58">
        <v>234</v>
      </c>
      <c r="F249" s="58">
        <v>234</v>
      </c>
      <c r="G249" s="58">
        <v>596016000</v>
      </c>
      <c r="H249" s="58"/>
      <c r="I249" s="58">
        <v>0</v>
      </c>
      <c r="J249" s="6" t="s">
        <v>231</v>
      </c>
      <c r="K249" s="4"/>
    </row>
    <row r="250" spans="1:11" ht="32.25" customHeight="1" x14ac:dyDescent="0.3">
      <c r="A250" s="133">
        <v>2</v>
      </c>
      <c r="B250" s="6" t="s">
        <v>232</v>
      </c>
      <c r="C250" s="133" t="s">
        <v>14</v>
      </c>
      <c r="D250" s="133">
        <v>2008</v>
      </c>
      <c r="E250" s="58">
        <v>23363</v>
      </c>
      <c r="F250" s="58">
        <v>23363</v>
      </c>
      <c r="G250" s="58">
        <v>18081376</v>
      </c>
      <c r="H250" s="58">
        <v>116815000</v>
      </c>
      <c r="I250" s="58">
        <f>H250</f>
        <v>116815000</v>
      </c>
      <c r="J250" s="10" t="s">
        <v>19</v>
      </c>
      <c r="K250" s="4"/>
    </row>
    <row r="251" spans="1:11" ht="32.25" customHeight="1" x14ac:dyDescent="0.3">
      <c r="A251" s="133">
        <v>3</v>
      </c>
      <c r="B251" s="6" t="s">
        <v>233</v>
      </c>
      <c r="C251" s="133" t="s">
        <v>14</v>
      </c>
      <c r="D251" s="133">
        <v>2008</v>
      </c>
      <c r="E251" s="58">
        <v>10497</v>
      </c>
      <c r="F251" s="58">
        <v>10497</v>
      </c>
      <c r="G251" s="58">
        <v>18078000</v>
      </c>
      <c r="H251" s="58">
        <v>62982000</v>
      </c>
      <c r="I251" s="58">
        <f>H251</f>
        <v>62982000</v>
      </c>
      <c r="J251" s="10" t="s">
        <v>19</v>
      </c>
      <c r="K251" s="4"/>
    </row>
    <row r="252" spans="1:11" ht="22.5" customHeight="1" x14ac:dyDescent="0.3">
      <c r="A252" s="14">
        <v>35</v>
      </c>
      <c r="B252" s="15" t="s">
        <v>235</v>
      </c>
      <c r="C252" s="16"/>
      <c r="D252" s="14"/>
      <c r="E252" s="16"/>
      <c r="F252" s="16"/>
      <c r="G252" s="16"/>
      <c r="H252" s="16"/>
      <c r="I252" s="16"/>
      <c r="J252" s="15"/>
      <c r="K252" s="16"/>
    </row>
    <row r="253" spans="1:11" ht="58.5" customHeight="1" x14ac:dyDescent="0.3">
      <c r="A253" s="133">
        <v>1</v>
      </c>
      <c r="B253" s="6" t="s">
        <v>13</v>
      </c>
      <c r="C253" s="133" t="s">
        <v>14</v>
      </c>
      <c r="D253" s="133">
        <v>2008</v>
      </c>
      <c r="E253" s="58">
        <v>13198</v>
      </c>
      <c r="F253" s="58">
        <v>13198</v>
      </c>
      <c r="G253" s="58">
        <v>3959000</v>
      </c>
      <c r="H253" s="58">
        <v>3339094</v>
      </c>
      <c r="I253" s="58">
        <f>H253</f>
        <v>3339094</v>
      </c>
      <c r="J253" s="10" t="s">
        <v>265</v>
      </c>
      <c r="K253" s="4"/>
    </row>
    <row r="254" spans="1:11" ht="33" customHeight="1" x14ac:dyDescent="0.3">
      <c r="A254" s="133">
        <v>2</v>
      </c>
      <c r="B254" s="6" t="s">
        <v>176</v>
      </c>
      <c r="C254" s="133" t="s">
        <v>14</v>
      </c>
      <c r="D254" s="133">
        <v>2011</v>
      </c>
      <c r="E254" s="58"/>
      <c r="F254" s="58">
        <v>430</v>
      </c>
      <c r="G254" s="58">
        <v>2347402</v>
      </c>
      <c r="H254" s="58"/>
      <c r="I254" s="58">
        <v>150000</v>
      </c>
      <c r="J254" s="6" t="s">
        <v>22</v>
      </c>
      <c r="K254" s="4"/>
    </row>
    <row r="255" spans="1:11" ht="29.25" customHeight="1" x14ac:dyDescent="0.3">
      <c r="A255" s="133">
        <v>3</v>
      </c>
      <c r="B255" s="6" t="s">
        <v>236</v>
      </c>
      <c r="C255" s="133" t="s">
        <v>14</v>
      </c>
      <c r="D255" s="133">
        <v>2022</v>
      </c>
      <c r="E255" s="58"/>
      <c r="F255" s="58">
        <v>1500</v>
      </c>
      <c r="G255" s="58">
        <v>510000</v>
      </c>
      <c r="H255" s="58"/>
      <c r="I255" s="58">
        <v>433500</v>
      </c>
      <c r="J255" s="6" t="s">
        <v>237</v>
      </c>
      <c r="K255" s="4"/>
    </row>
    <row r="256" spans="1:11" ht="36" customHeight="1" x14ac:dyDescent="0.3">
      <c r="A256" s="133">
        <v>4</v>
      </c>
      <c r="B256" s="6" t="s">
        <v>238</v>
      </c>
      <c r="C256" s="133" t="s">
        <v>14</v>
      </c>
      <c r="D256" s="133">
        <v>2011</v>
      </c>
      <c r="E256" s="58"/>
      <c r="F256" s="58">
        <v>42</v>
      </c>
      <c r="G256" s="58">
        <v>98006</v>
      </c>
      <c r="H256" s="58"/>
      <c r="I256" s="58">
        <v>7000</v>
      </c>
      <c r="J256" s="6" t="s">
        <v>22</v>
      </c>
      <c r="K256" s="4"/>
    </row>
    <row r="257" spans="1:11" ht="29.25" customHeight="1" x14ac:dyDescent="0.3">
      <c r="A257" s="133">
        <v>5</v>
      </c>
      <c r="B257" s="6" t="s">
        <v>239</v>
      </c>
      <c r="C257" s="133" t="s">
        <v>14</v>
      </c>
      <c r="D257" s="133">
        <v>2013</v>
      </c>
      <c r="E257" s="58"/>
      <c r="F257" s="58">
        <v>540</v>
      </c>
      <c r="G257" s="58">
        <v>2220000</v>
      </c>
      <c r="H257" s="58"/>
      <c r="I257" s="58">
        <v>44400</v>
      </c>
      <c r="J257" s="6" t="s">
        <v>240</v>
      </c>
      <c r="K257" s="4"/>
    </row>
    <row r="258" spans="1:11" ht="32.25" customHeight="1" x14ac:dyDescent="0.3">
      <c r="A258" s="133">
        <v>6</v>
      </c>
      <c r="B258" s="6" t="s">
        <v>241</v>
      </c>
      <c r="C258" s="133" t="s">
        <v>14</v>
      </c>
      <c r="D258" s="133">
        <v>2015</v>
      </c>
      <c r="E258" s="58"/>
      <c r="F258" s="58">
        <v>42</v>
      </c>
      <c r="G258" s="58">
        <v>317551</v>
      </c>
      <c r="H258" s="58"/>
      <c r="I258" s="58">
        <v>148190</v>
      </c>
      <c r="J258" s="6" t="s">
        <v>22</v>
      </c>
      <c r="K258" s="4"/>
    </row>
    <row r="259" spans="1:11" ht="32.25" customHeight="1" x14ac:dyDescent="0.3">
      <c r="A259" s="133">
        <v>7</v>
      </c>
      <c r="B259" s="6" t="s">
        <v>119</v>
      </c>
      <c r="C259" s="133" t="s">
        <v>14</v>
      </c>
      <c r="D259" s="133">
        <v>2023</v>
      </c>
      <c r="E259" s="58"/>
      <c r="F259" s="58">
        <v>30</v>
      </c>
      <c r="G259" s="58">
        <v>385966.16100000002</v>
      </c>
      <c r="H259" s="58"/>
      <c r="I259" s="58">
        <v>360235</v>
      </c>
      <c r="J259" s="6" t="s">
        <v>22</v>
      </c>
      <c r="K259" s="4"/>
    </row>
    <row r="260" spans="1:11" ht="32.25" customHeight="1" x14ac:dyDescent="0.3">
      <c r="A260" s="133">
        <v>8</v>
      </c>
      <c r="B260" s="6" t="s">
        <v>242</v>
      </c>
      <c r="C260" s="133" t="s">
        <v>14</v>
      </c>
      <c r="D260" s="133">
        <v>2018</v>
      </c>
      <c r="E260" s="58"/>
      <c r="F260" s="58">
        <v>1778</v>
      </c>
      <c r="G260" s="58">
        <v>561724</v>
      </c>
      <c r="H260" s="58"/>
      <c r="I260" s="58">
        <v>337034</v>
      </c>
      <c r="J260" s="6" t="s">
        <v>22</v>
      </c>
      <c r="K260" s="4"/>
    </row>
    <row r="261" spans="1:11" x14ac:dyDescent="0.3">
      <c r="A261" s="14">
        <v>36</v>
      </c>
      <c r="B261" s="15" t="s">
        <v>250</v>
      </c>
      <c r="C261" s="16"/>
      <c r="D261" s="14"/>
      <c r="E261" s="16"/>
      <c r="F261" s="16"/>
      <c r="G261" s="16"/>
      <c r="H261" s="16"/>
      <c r="I261" s="16"/>
      <c r="J261" s="15"/>
      <c r="K261" s="33"/>
    </row>
    <row r="262" spans="1:11" ht="42" customHeight="1" x14ac:dyDescent="0.3">
      <c r="A262" s="133">
        <v>1</v>
      </c>
      <c r="B262" s="6" t="s">
        <v>13</v>
      </c>
      <c r="C262" s="133" t="s">
        <v>14</v>
      </c>
      <c r="D262" s="133">
        <v>2001</v>
      </c>
      <c r="E262" s="58">
        <v>9297</v>
      </c>
      <c r="F262" s="58">
        <v>10930</v>
      </c>
      <c r="G262" s="58">
        <f>E262*480</f>
        <v>4462560</v>
      </c>
      <c r="H262" s="58">
        <f>F262*480</f>
        <v>5246400</v>
      </c>
      <c r="I262" s="58">
        <f>H262</f>
        <v>5246400</v>
      </c>
      <c r="J262" s="10" t="s">
        <v>251</v>
      </c>
      <c r="K262" s="4"/>
    </row>
    <row r="263" spans="1:11" ht="39" customHeight="1" x14ac:dyDescent="0.3">
      <c r="A263" s="133">
        <v>2</v>
      </c>
      <c r="B263" s="6" t="s">
        <v>13</v>
      </c>
      <c r="C263" s="133" t="s">
        <v>14</v>
      </c>
      <c r="D263" s="133">
        <v>2001</v>
      </c>
      <c r="E263" s="58"/>
      <c r="F263" s="58">
        <v>10930</v>
      </c>
      <c r="G263" s="58">
        <v>5246400</v>
      </c>
      <c r="H263" s="58">
        <v>14066910</v>
      </c>
      <c r="I263" s="58">
        <f>H263</f>
        <v>14066910</v>
      </c>
      <c r="J263" s="6" t="s">
        <v>252</v>
      </c>
      <c r="K263" s="4"/>
    </row>
    <row r="264" spans="1:11" ht="64.5" customHeight="1" x14ac:dyDescent="0.3">
      <c r="A264" s="133">
        <v>3</v>
      </c>
      <c r="B264" s="108" t="s">
        <v>364</v>
      </c>
      <c r="C264" s="133" t="s">
        <v>14</v>
      </c>
      <c r="D264" s="107">
        <v>2011</v>
      </c>
      <c r="E264" s="110"/>
      <c r="F264" s="110"/>
      <c r="G264" s="58">
        <v>0</v>
      </c>
      <c r="H264" s="58">
        <v>732036</v>
      </c>
      <c r="I264" s="58"/>
      <c r="J264" s="109" t="s">
        <v>365</v>
      </c>
      <c r="K264" s="4"/>
    </row>
    <row r="265" spans="1:11" ht="49.5" customHeight="1" x14ac:dyDescent="0.3">
      <c r="A265" s="133">
        <v>4</v>
      </c>
      <c r="B265" s="108" t="s">
        <v>366</v>
      </c>
      <c r="C265" s="133" t="s">
        <v>14</v>
      </c>
      <c r="D265" s="120"/>
      <c r="E265" s="119"/>
      <c r="F265" s="119"/>
      <c r="G265" s="58">
        <v>67000</v>
      </c>
      <c r="H265" s="58">
        <f>G265+26345</f>
        <v>93345</v>
      </c>
      <c r="I265" s="58"/>
      <c r="J265" s="109" t="s">
        <v>253</v>
      </c>
      <c r="K265" s="4"/>
    </row>
    <row r="266" spans="1:11" ht="57.75" customHeight="1" x14ac:dyDescent="0.3">
      <c r="A266" s="133">
        <v>5</v>
      </c>
      <c r="B266" s="121" t="s">
        <v>367</v>
      </c>
      <c r="C266" s="133" t="s">
        <v>14</v>
      </c>
      <c r="D266" s="120"/>
      <c r="E266" s="119"/>
      <c r="F266" s="119"/>
      <c r="G266" s="58">
        <v>199000</v>
      </c>
      <c r="H266" s="58">
        <f>G266+40063</f>
        <v>239063</v>
      </c>
      <c r="I266" s="58"/>
      <c r="J266" s="109" t="s">
        <v>253</v>
      </c>
      <c r="K266" s="4"/>
    </row>
    <row r="267" spans="1:11" ht="26.25" customHeight="1" x14ac:dyDescent="0.3">
      <c r="A267" s="97">
        <v>37</v>
      </c>
      <c r="B267" s="98" t="s">
        <v>277</v>
      </c>
      <c r="C267" s="99"/>
      <c r="D267" s="97"/>
      <c r="E267" s="100"/>
      <c r="F267" s="100"/>
      <c r="G267" s="99"/>
      <c r="H267" s="99"/>
      <c r="I267" s="99"/>
      <c r="J267" s="98"/>
      <c r="K267" s="33"/>
    </row>
    <row r="268" spans="1:11" ht="31.5" x14ac:dyDescent="0.3">
      <c r="A268" s="34">
        <v>1</v>
      </c>
      <c r="B268" s="35" t="s">
        <v>266</v>
      </c>
      <c r="C268" s="34" t="s">
        <v>14</v>
      </c>
      <c r="D268" s="34">
        <v>1995</v>
      </c>
      <c r="E268" s="58">
        <v>6503</v>
      </c>
      <c r="F268" s="36"/>
      <c r="G268" s="58">
        <v>2601200</v>
      </c>
      <c r="H268" s="58">
        <v>42919800</v>
      </c>
      <c r="I268" s="58">
        <f>H268</f>
        <v>42919800</v>
      </c>
      <c r="J268" s="37" t="s">
        <v>19</v>
      </c>
      <c r="K268" s="4"/>
    </row>
    <row r="269" spans="1:11" ht="31.5" x14ac:dyDescent="0.3">
      <c r="A269" s="34">
        <v>2</v>
      </c>
      <c r="B269" s="35" t="s">
        <v>267</v>
      </c>
      <c r="C269" s="34" t="s">
        <v>14</v>
      </c>
      <c r="D269" s="34">
        <v>2011</v>
      </c>
      <c r="E269" s="58">
        <v>3655</v>
      </c>
      <c r="F269" s="36"/>
      <c r="G269" s="58">
        <v>2680741</v>
      </c>
      <c r="H269" s="58">
        <v>2934965</v>
      </c>
      <c r="I269" s="58">
        <f>H269</f>
        <v>2934965</v>
      </c>
      <c r="J269" s="37" t="s">
        <v>19</v>
      </c>
      <c r="K269" s="4"/>
    </row>
    <row r="270" spans="1:11" ht="31.5" x14ac:dyDescent="0.3">
      <c r="A270" s="34">
        <v>3</v>
      </c>
      <c r="B270" s="35" t="s">
        <v>268</v>
      </c>
      <c r="C270" s="34" t="s">
        <v>14</v>
      </c>
      <c r="D270" s="34">
        <v>2016</v>
      </c>
      <c r="E270" s="58">
        <v>15</v>
      </c>
      <c r="F270" s="38"/>
      <c r="G270" s="58">
        <v>118981</v>
      </c>
      <c r="H270" s="58"/>
      <c r="I270" s="58">
        <v>47592.4</v>
      </c>
      <c r="J270" s="35" t="s">
        <v>22</v>
      </c>
      <c r="K270" s="4"/>
    </row>
    <row r="271" spans="1:11" ht="31.5" x14ac:dyDescent="0.3">
      <c r="A271" s="34">
        <v>4</v>
      </c>
      <c r="B271" s="35" t="s">
        <v>269</v>
      </c>
      <c r="C271" s="34" t="s">
        <v>14</v>
      </c>
      <c r="D271" s="34">
        <v>2019</v>
      </c>
      <c r="E271" s="58">
        <v>41</v>
      </c>
      <c r="F271" s="38"/>
      <c r="G271" s="58">
        <v>480000</v>
      </c>
      <c r="H271" s="58"/>
      <c r="I271" s="58">
        <v>288000</v>
      </c>
      <c r="J271" s="35" t="s">
        <v>22</v>
      </c>
      <c r="K271" s="4"/>
    </row>
    <row r="272" spans="1:11" ht="31.5" x14ac:dyDescent="0.3">
      <c r="A272" s="34">
        <v>5</v>
      </c>
      <c r="B272" s="35" t="s">
        <v>270</v>
      </c>
      <c r="C272" s="34" t="s">
        <v>14</v>
      </c>
      <c r="D272" s="34">
        <v>2011</v>
      </c>
      <c r="E272" s="58">
        <v>13</v>
      </c>
      <c r="F272" s="38"/>
      <c r="G272" s="58">
        <v>238993</v>
      </c>
      <c r="H272" s="58"/>
      <c r="I272" s="58">
        <v>15932.866666666667</v>
      </c>
      <c r="J272" s="35" t="s">
        <v>22</v>
      </c>
      <c r="K272" s="4"/>
    </row>
    <row r="273" spans="1:11" ht="31.5" x14ac:dyDescent="0.3">
      <c r="A273" s="34">
        <v>6</v>
      </c>
      <c r="B273" s="35" t="s">
        <v>271</v>
      </c>
      <c r="C273" s="39" t="s">
        <v>272</v>
      </c>
      <c r="D273" s="34">
        <v>2024</v>
      </c>
      <c r="E273" s="58">
        <v>1476</v>
      </c>
      <c r="F273" s="38"/>
      <c r="G273" s="58">
        <v>4660377</v>
      </c>
      <c r="H273" s="58">
        <v>5783166</v>
      </c>
      <c r="I273" s="58">
        <v>2544593.04</v>
      </c>
      <c r="J273" s="35" t="s">
        <v>20</v>
      </c>
      <c r="K273" s="4"/>
    </row>
    <row r="274" spans="1:11" ht="31.5" x14ac:dyDescent="0.3">
      <c r="A274" s="34">
        <v>7</v>
      </c>
      <c r="B274" s="35" t="s">
        <v>273</v>
      </c>
      <c r="C274" s="34" t="s">
        <v>272</v>
      </c>
      <c r="D274" s="34">
        <v>2024</v>
      </c>
      <c r="E274" s="58">
        <v>806</v>
      </c>
      <c r="F274" s="40"/>
      <c r="G274" s="58">
        <v>4381200</v>
      </c>
      <c r="H274" s="58">
        <v>5422438</v>
      </c>
      <c r="I274" s="58">
        <v>722991.73333333328</v>
      </c>
      <c r="J274" s="35" t="s">
        <v>20</v>
      </c>
      <c r="K274" s="4"/>
    </row>
    <row r="275" spans="1:11" ht="31.5" x14ac:dyDescent="0.3">
      <c r="A275" s="34">
        <v>8</v>
      </c>
      <c r="B275" s="46" t="s">
        <v>274</v>
      </c>
      <c r="C275" s="34" t="s">
        <v>272</v>
      </c>
      <c r="D275" s="34">
        <v>2024</v>
      </c>
      <c r="E275" s="58">
        <v>337</v>
      </c>
      <c r="F275" s="39">
        <v>838.89</v>
      </c>
      <c r="G275" s="58">
        <v>733592</v>
      </c>
      <c r="H275" s="58">
        <v>5162979</v>
      </c>
      <c r="I275" s="58">
        <v>4075036.04</v>
      </c>
      <c r="J275" s="35" t="s">
        <v>20</v>
      </c>
      <c r="K275" s="4"/>
    </row>
    <row r="276" spans="1:11" ht="31.5" x14ac:dyDescent="0.3">
      <c r="A276" s="34">
        <v>9</v>
      </c>
      <c r="B276" s="35" t="s">
        <v>275</v>
      </c>
      <c r="C276" s="39" t="s">
        <v>272</v>
      </c>
      <c r="D276" s="34">
        <v>2012</v>
      </c>
      <c r="E276" s="41">
        <f>3100+146</f>
        <v>3246</v>
      </c>
      <c r="F276" s="41"/>
      <c r="G276" s="58">
        <v>1547257</v>
      </c>
      <c r="H276" s="58"/>
      <c r="I276" s="58">
        <v>765945</v>
      </c>
      <c r="J276" s="35" t="s">
        <v>22</v>
      </c>
      <c r="K276" s="4"/>
    </row>
    <row r="277" spans="1:11" ht="31.5" x14ac:dyDescent="0.3">
      <c r="A277" s="34">
        <v>10</v>
      </c>
      <c r="B277" s="35" t="s">
        <v>276</v>
      </c>
      <c r="C277" s="39" t="s">
        <v>272</v>
      </c>
      <c r="D277" s="34">
        <v>2012</v>
      </c>
      <c r="E277" s="41">
        <v>132</v>
      </c>
      <c r="F277" s="42"/>
      <c r="G277" s="58">
        <v>767692.4</v>
      </c>
      <c r="H277" s="43"/>
      <c r="I277" s="43">
        <v>0</v>
      </c>
      <c r="J277" s="35" t="s">
        <v>22</v>
      </c>
      <c r="K277" s="4"/>
    </row>
    <row r="278" spans="1:11" ht="23.25" customHeight="1" x14ac:dyDescent="0.3">
      <c r="A278" s="14">
        <v>38</v>
      </c>
      <c r="B278" s="15" t="s">
        <v>278</v>
      </c>
      <c r="C278" s="16"/>
      <c r="D278" s="14"/>
      <c r="E278" s="16"/>
      <c r="F278" s="16"/>
      <c r="G278" s="16"/>
      <c r="H278" s="16"/>
      <c r="I278" s="16"/>
      <c r="J278" s="15"/>
      <c r="K278" s="33"/>
    </row>
    <row r="279" spans="1:11" ht="38.25" customHeight="1" x14ac:dyDescent="0.3">
      <c r="A279" s="133">
        <v>1</v>
      </c>
      <c r="B279" s="106" t="s">
        <v>13</v>
      </c>
      <c r="C279" s="107" t="s">
        <v>14</v>
      </c>
      <c r="D279" s="107">
        <v>2008</v>
      </c>
      <c r="E279" s="41">
        <v>7995</v>
      </c>
      <c r="F279" s="41">
        <v>7955</v>
      </c>
      <c r="G279" s="58">
        <v>10255000</v>
      </c>
      <c r="H279" s="58">
        <v>35977500</v>
      </c>
      <c r="I279" s="58">
        <f>H279</f>
        <v>35977500</v>
      </c>
      <c r="J279" s="108" t="s">
        <v>19</v>
      </c>
      <c r="K279" s="4"/>
    </row>
    <row r="280" spans="1:11" ht="42" customHeight="1" x14ac:dyDescent="0.3">
      <c r="A280" s="133">
        <v>2</v>
      </c>
      <c r="B280" s="106" t="s">
        <v>279</v>
      </c>
      <c r="C280" s="107" t="s">
        <v>14</v>
      </c>
      <c r="D280" s="107">
        <v>2024</v>
      </c>
      <c r="E280" s="41">
        <v>1283</v>
      </c>
      <c r="F280" s="41"/>
      <c r="G280" s="58"/>
      <c r="H280" s="58">
        <v>6962040</v>
      </c>
      <c r="I280" s="58"/>
      <c r="J280" s="109" t="s">
        <v>280</v>
      </c>
      <c r="K280" s="4"/>
    </row>
    <row r="281" spans="1:11" ht="25.5" customHeight="1" x14ac:dyDescent="0.3">
      <c r="A281" s="133">
        <v>3</v>
      </c>
      <c r="B281" s="106" t="s">
        <v>209</v>
      </c>
      <c r="C281" s="107" t="s">
        <v>14</v>
      </c>
      <c r="D281" s="107">
        <v>2024</v>
      </c>
      <c r="E281" s="41">
        <v>162</v>
      </c>
      <c r="F281" s="41"/>
      <c r="G281" s="58">
        <v>1396074</v>
      </c>
      <c r="H281" s="58">
        <v>1366062</v>
      </c>
      <c r="I281" s="58"/>
      <c r="J281" s="109" t="s">
        <v>281</v>
      </c>
      <c r="K281" s="4"/>
    </row>
    <row r="282" spans="1:11" x14ac:dyDescent="0.3">
      <c r="A282" s="133">
        <v>4</v>
      </c>
      <c r="B282" s="106" t="s">
        <v>282</v>
      </c>
      <c r="C282" s="107" t="s">
        <v>14</v>
      </c>
      <c r="D282" s="107">
        <v>2024</v>
      </c>
      <c r="E282" s="41">
        <v>18</v>
      </c>
      <c r="F282" s="41"/>
      <c r="G282" s="58"/>
      <c r="H282" s="58">
        <v>176721</v>
      </c>
      <c r="I282" s="58"/>
      <c r="J282" s="109" t="s">
        <v>280</v>
      </c>
      <c r="K282" s="4"/>
    </row>
    <row r="283" spans="1:11" x14ac:dyDescent="0.3">
      <c r="A283" s="1">
        <v>5</v>
      </c>
      <c r="B283" s="115" t="s">
        <v>283</v>
      </c>
      <c r="C283" s="107" t="s">
        <v>14</v>
      </c>
      <c r="D283" s="116">
        <v>2024</v>
      </c>
      <c r="E283" s="41">
        <v>306</v>
      </c>
      <c r="F283" s="41"/>
      <c r="G283" s="58"/>
      <c r="H283" s="58">
        <v>292409</v>
      </c>
      <c r="I283" s="58"/>
      <c r="J283" s="117" t="s">
        <v>284</v>
      </c>
      <c r="K283" s="4"/>
    </row>
    <row r="284" spans="1:11" x14ac:dyDescent="0.3">
      <c r="A284" s="133">
        <v>6</v>
      </c>
      <c r="B284" s="106" t="s">
        <v>285</v>
      </c>
      <c r="C284" s="107" t="s">
        <v>14</v>
      </c>
      <c r="D284" s="107">
        <v>2024</v>
      </c>
      <c r="E284" s="41">
        <v>60</v>
      </c>
      <c r="F284" s="41"/>
      <c r="G284" s="58"/>
      <c r="H284" s="58">
        <v>64851</v>
      </c>
      <c r="I284" s="58"/>
      <c r="J284" s="109" t="s">
        <v>280</v>
      </c>
      <c r="K284" s="4"/>
    </row>
    <row r="285" spans="1:11" x14ac:dyDescent="0.3">
      <c r="A285" s="133">
        <v>7</v>
      </c>
      <c r="B285" s="106" t="s">
        <v>286</v>
      </c>
      <c r="C285" s="107" t="s">
        <v>14</v>
      </c>
      <c r="D285" s="107">
        <v>2024</v>
      </c>
      <c r="E285" s="41">
        <v>60</v>
      </c>
      <c r="F285" s="41"/>
      <c r="G285" s="58"/>
      <c r="H285" s="58">
        <v>835322</v>
      </c>
      <c r="I285" s="58"/>
      <c r="J285" s="109" t="s">
        <v>280</v>
      </c>
      <c r="K285" s="4"/>
    </row>
    <row r="286" spans="1:11" ht="32.25" customHeight="1" x14ac:dyDescent="0.3">
      <c r="A286" s="133">
        <v>8</v>
      </c>
      <c r="B286" s="106" t="s">
        <v>287</v>
      </c>
      <c r="C286" s="107" t="s">
        <v>14</v>
      </c>
      <c r="D286" s="107">
        <v>2024</v>
      </c>
      <c r="E286" s="41">
        <v>140</v>
      </c>
      <c r="F286" s="41"/>
      <c r="G286" s="58">
        <v>840390</v>
      </c>
      <c r="H286" s="58">
        <v>5337</v>
      </c>
      <c r="I286" s="58"/>
      <c r="J286" s="109" t="s">
        <v>281</v>
      </c>
      <c r="K286" s="4"/>
    </row>
    <row r="287" spans="1:11" x14ac:dyDescent="0.3">
      <c r="A287" s="133">
        <v>9</v>
      </c>
      <c r="B287" s="106" t="s">
        <v>67</v>
      </c>
      <c r="C287" s="107" t="s">
        <v>14</v>
      </c>
      <c r="D287" s="107">
        <v>2024</v>
      </c>
      <c r="E287" s="41"/>
      <c r="F287" s="41"/>
      <c r="G287" s="58"/>
      <c r="H287" s="58">
        <v>723048</v>
      </c>
      <c r="I287" s="58"/>
      <c r="J287" s="109" t="s">
        <v>280</v>
      </c>
      <c r="K287" s="4"/>
    </row>
    <row r="288" spans="1:11" ht="24.75" customHeight="1" x14ac:dyDescent="0.3">
      <c r="A288" s="14">
        <v>39</v>
      </c>
      <c r="B288" s="15" t="s">
        <v>288</v>
      </c>
      <c r="C288" s="16"/>
      <c r="D288" s="14"/>
      <c r="E288" s="16"/>
      <c r="F288" s="16"/>
      <c r="G288" s="16"/>
      <c r="H288" s="16"/>
      <c r="I288" s="16"/>
      <c r="J288" s="15"/>
      <c r="K288" s="33"/>
    </row>
    <row r="289" spans="1:11" ht="35.25" customHeight="1" x14ac:dyDescent="0.3">
      <c r="A289" s="133">
        <v>1</v>
      </c>
      <c r="B289" s="106" t="s">
        <v>289</v>
      </c>
      <c r="C289" s="107" t="s">
        <v>14</v>
      </c>
      <c r="D289" s="107">
        <v>2008</v>
      </c>
      <c r="E289" s="41">
        <v>29881</v>
      </c>
      <c r="F289" s="41"/>
      <c r="G289" s="58">
        <v>14342880</v>
      </c>
      <c r="H289" s="58">
        <v>74702500</v>
      </c>
      <c r="I289" s="58">
        <f>H289</f>
        <v>74702500</v>
      </c>
      <c r="J289" s="108" t="s">
        <v>19</v>
      </c>
      <c r="K289" s="4"/>
    </row>
    <row r="290" spans="1:11" ht="45.75" customHeight="1" x14ac:dyDescent="0.3">
      <c r="A290" s="133">
        <v>2</v>
      </c>
      <c r="B290" s="115" t="s">
        <v>292</v>
      </c>
      <c r="C290" s="116" t="s">
        <v>14</v>
      </c>
      <c r="D290" s="116">
        <v>2006</v>
      </c>
      <c r="E290" s="41">
        <v>224</v>
      </c>
      <c r="F290" s="41"/>
      <c r="G290" s="58">
        <v>226789</v>
      </c>
      <c r="H290" s="58"/>
      <c r="I290" s="58"/>
      <c r="J290" s="117" t="s">
        <v>280</v>
      </c>
      <c r="K290" s="4"/>
    </row>
    <row r="291" spans="1:11" x14ac:dyDescent="0.3">
      <c r="A291" s="133">
        <v>3</v>
      </c>
      <c r="B291" s="115" t="s">
        <v>293</v>
      </c>
      <c r="C291" s="116" t="s">
        <v>14</v>
      </c>
      <c r="D291" s="116">
        <v>2007</v>
      </c>
      <c r="E291" s="41">
        <v>224</v>
      </c>
      <c r="F291" s="41"/>
      <c r="G291" s="58">
        <v>200000</v>
      </c>
      <c r="H291" s="58"/>
      <c r="I291" s="58"/>
      <c r="J291" s="117" t="s">
        <v>280</v>
      </c>
      <c r="K291" s="4"/>
    </row>
    <row r="292" spans="1:11" x14ac:dyDescent="0.3">
      <c r="A292" s="133">
        <v>4</v>
      </c>
      <c r="B292" s="106" t="s">
        <v>357</v>
      </c>
      <c r="C292" s="107" t="s">
        <v>14</v>
      </c>
      <c r="D292" s="107">
        <v>2009</v>
      </c>
      <c r="E292" s="41">
        <v>50</v>
      </c>
      <c r="F292" s="41"/>
      <c r="G292" s="58">
        <v>150000</v>
      </c>
      <c r="H292" s="58"/>
      <c r="I292" s="58"/>
      <c r="J292" s="109" t="s">
        <v>358</v>
      </c>
      <c r="K292" s="4"/>
    </row>
    <row r="293" spans="1:11" x14ac:dyDescent="0.3">
      <c r="A293" s="133">
        <v>5</v>
      </c>
      <c r="B293" s="106" t="s">
        <v>290</v>
      </c>
      <c r="C293" s="107" t="s">
        <v>14</v>
      </c>
      <c r="D293" s="107">
        <v>2009</v>
      </c>
      <c r="E293" s="41">
        <v>1282</v>
      </c>
      <c r="F293" s="41"/>
      <c r="G293" s="58">
        <v>2982509</v>
      </c>
      <c r="H293" s="58"/>
      <c r="I293" s="58"/>
      <c r="J293" s="109" t="s">
        <v>280</v>
      </c>
      <c r="K293" s="4"/>
    </row>
    <row r="294" spans="1:11" x14ac:dyDescent="0.3">
      <c r="A294" s="133">
        <v>6</v>
      </c>
      <c r="B294" s="106" t="s">
        <v>359</v>
      </c>
      <c r="C294" s="107" t="s">
        <v>14</v>
      </c>
      <c r="D294" s="107">
        <v>2010</v>
      </c>
      <c r="E294" s="41">
        <v>30</v>
      </c>
      <c r="F294" s="41"/>
      <c r="G294" s="58">
        <v>80000</v>
      </c>
      <c r="H294" s="58"/>
      <c r="I294" s="58"/>
      <c r="J294" s="109" t="s">
        <v>358</v>
      </c>
      <c r="K294" s="4"/>
    </row>
    <row r="295" spans="1:11" x14ac:dyDescent="0.3">
      <c r="A295" s="133">
        <v>7</v>
      </c>
      <c r="B295" s="106" t="s">
        <v>36</v>
      </c>
      <c r="C295" s="107" t="s">
        <v>14</v>
      </c>
      <c r="D295" s="107">
        <v>2012</v>
      </c>
      <c r="E295" s="41">
        <v>1008</v>
      </c>
      <c r="F295" s="41"/>
      <c r="G295" s="58">
        <v>5476000</v>
      </c>
      <c r="H295" s="58"/>
      <c r="I295" s="58"/>
      <c r="J295" s="109" t="s">
        <v>280</v>
      </c>
      <c r="K295" s="4"/>
    </row>
    <row r="296" spans="1:11" x14ac:dyDescent="0.3">
      <c r="A296" s="133">
        <v>8</v>
      </c>
      <c r="B296" s="115" t="s">
        <v>241</v>
      </c>
      <c r="C296" s="116" t="s">
        <v>14</v>
      </c>
      <c r="D296" s="116">
        <v>2019</v>
      </c>
      <c r="E296" s="41">
        <v>20</v>
      </c>
      <c r="F296" s="41"/>
      <c r="G296" s="58">
        <v>400208</v>
      </c>
      <c r="H296" s="58"/>
      <c r="I296" s="58"/>
      <c r="J296" s="117" t="s">
        <v>280</v>
      </c>
      <c r="K296" s="4"/>
    </row>
    <row r="297" spans="1:11" x14ac:dyDescent="0.3">
      <c r="A297" s="133">
        <v>9</v>
      </c>
      <c r="B297" s="106" t="s">
        <v>279</v>
      </c>
      <c r="C297" s="107" t="s">
        <v>14</v>
      </c>
      <c r="D297" s="107">
        <v>2020</v>
      </c>
      <c r="E297" s="41">
        <v>1149</v>
      </c>
      <c r="F297" s="41"/>
      <c r="G297" s="58">
        <v>7401114</v>
      </c>
      <c r="H297" s="58"/>
      <c r="I297" s="58"/>
      <c r="J297" s="109" t="s">
        <v>280</v>
      </c>
      <c r="K297" s="4"/>
    </row>
    <row r="298" spans="1:11" x14ac:dyDescent="0.3">
      <c r="A298" s="133">
        <v>10</v>
      </c>
      <c r="B298" s="115" t="s">
        <v>291</v>
      </c>
      <c r="C298" s="116" t="s">
        <v>14</v>
      </c>
      <c r="D298" s="116">
        <v>2020</v>
      </c>
      <c r="E298" s="41">
        <v>43.2</v>
      </c>
      <c r="F298" s="41"/>
      <c r="G298" s="58">
        <v>672270</v>
      </c>
      <c r="H298" s="58"/>
      <c r="I298" s="58"/>
      <c r="J298" s="117" t="s">
        <v>280</v>
      </c>
      <c r="K298" s="4"/>
    </row>
    <row r="299" spans="1:11" ht="35.25" customHeight="1" x14ac:dyDescent="0.3">
      <c r="A299" s="14">
        <v>40</v>
      </c>
      <c r="B299" s="15" t="s">
        <v>305</v>
      </c>
      <c r="C299" s="16"/>
      <c r="D299" s="14"/>
      <c r="E299" s="16"/>
      <c r="F299" s="16"/>
      <c r="G299" s="95"/>
      <c r="H299" s="95"/>
      <c r="I299" s="95"/>
      <c r="J299" s="15"/>
      <c r="K299" s="16"/>
    </row>
    <row r="300" spans="1:11" ht="31.5" x14ac:dyDescent="0.3">
      <c r="A300" s="133">
        <v>1</v>
      </c>
      <c r="B300" s="6" t="s">
        <v>13</v>
      </c>
      <c r="C300" s="133" t="s">
        <v>14</v>
      </c>
      <c r="D300" s="133">
        <v>1994</v>
      </c>
      <c r="E300" s="41">
        <v>8691</v>
      </c>
      <c r="F300" s="41"/>
      <c r="G300" s="58">
        <v>5475771</v>
      </c>
      <c r="H300" s="58">
        <v>97339200</v>
      </c>
      <c r="I300" s="58">
        <f t="shared" ref="I300:I310" si="0">H300</f>
        <v>97339200</v>
      </c>
      <c r="J300" s="10" t="s">
        <v>19</v>
      </c>
      <c r="K300" s="4"/>
    </row>
    <row r="301" spans="1:11" ht="31.5" x14ac:dyDescent="0.3">
      <c r="A301" s="133">
        <v>2</v>
      </c>
      <c r="B301" s="6" t="s">
        <v>295</v>
      </c>
      <c r="C301" s="133" t="s">
        <v>14</v>
      </c>
      <c r="D301" s="133">
        <v>1995</v>
      </c>
      <c r="E301" s="41">
        <v>546.5</v>
      </c>
      <c r="F301" s="41"/>
      <c r="G301" s="58">
        <v>4231563</v>
      </c>
      <c r="H301" s="58">
        <v>3703811</v>
      </c>
      <c r="I301" s="58">
        <f t="shared" si="0"/>
        <v>3703811</v>
      </c>
      <c r="J301" s="35" t="s">
        <v>22</v>
      </c>
      <c r="K301" s="4"/>
    </row>
    <row r="302" spans="1:11" ht="31.5" x14ac:dyDescent="0.3">
      <c r="A302" s="133">
        <v>3</v>
      </c>
      <c r="B302" s="6" t="s">
        <v>296</v>
      </c>
      <c r="C302" s="133" t="s">
        <v>14</v>
      </c>
      <c r="D302" s="133">
        <v>1995</v>
      </c>
      <c r="E302" s="41">
        <v>1500</v>
      </c>
      <c r="F302" s="44"/>
      <c r="G302" s="58">
        <v>3111722</v>
      </c>
      <c r="H302" s="58">
        <v>1775015</v>
      </c>
      <c r="I302" s="58">
        <f t="shared" si="0"/>
        <v>1775015</v>
      </c>
      <c r="J302" s="35" t="s">
        <v>22</v>
      </c>
      <c r="K302" s="4"/>
    </row>
    <row r="303" spans="1:11" ht="31.5" x14ac:dyDescent="0.3">
      <c r="A303" s="133">
        <v>4</v>
      </c>
      <c r="B303" s="6" t="s">
        <v>297</v>
      </c>
      <c r="C303" s="133" t="s">
        <v>14</v>
      </c>
      <c r="D303" s="133">
        <v>1999</v>
      </c>
      <c r="E303" s="41">
        <v>1500</v>
      </c>
      <c r="F303" s="44"/>
      <c r="G303" s="58">
        <v>4878098</v>
      </c>
      <c r="H303" s="58">
        <v>1998205</v>
      </c>
      <c r="I303" s="58">
        <f t="shared" si="0"/>
        <v>1998205</v>
      </c>
      <c r="J303" s="35" t="s">
        <v>22</v>
      </c>
      <c r="K303" s="4"/>
    </row>
    <row r="304" spans="1:11" ht="31.5" x14ac:dyDescent="0.3">
      <c r="A304" s="133">
        <v>5</v>
      </c>
      <c r="B304" s="6" t="s">
        <v>298</v>
      </c>
      <c r="C304" s="133" t="s">
        <v>14</v>
      </c>
      <c r="D304" s="133">
        <v>2020</v>
      </c>
      <c r="E304" s="41">
        <v>330.04</v>
      </c>
      <c r="F304" s="41"/>
      <c r="G304" s="58">
        <v>1865952</v>
      </c>
      <c r="H304" s="58"/>
      <c r="I304" s="58">
        <f>G304</f>
        <v>1865952</v>
      </c>
      <c r="J304" s="35" t="s">
        <v>22</v>
      </c>
      <c r="K304" s="4"/>
    </row>
    <row r="305" spans="1:11" ht="31.5" x14ac:dyDescent="0.3">
      <c r="A305" s="133">
        <v>6</v>
      </c>
      <c r="B305" s="6" t="s">
        <v>299</v>
      </c>
      <c r="C305" s="133" t="s">
        <v>14</v>
      </c>
      <c r="D305" s="133">
        <v>2004</v>
      </c>
      <c r="E305" s="41">
        <v>584.64</v>
      </c>
      <c r="F305" s="41"/>
      <c r="G305" s="58">
        <v>3446464</v>
      </c>
      <c r="H305" s="58">
        <v>2886091</v>
      </c>
      <c r="I305" s="58">
        <f t="shared" si="0"/>
        <v>2886091</v>
      </c>
      <c r="J305" s="35" t="s">
        <v>22</v>
      </c>
      <c r="K305" s="4"/>
    </row>
    <row r="306" spans="1:11" ht="31.5" x14ac:dyDescent="0.3">
      <c r="A306" s="133">
        <v>7</v>
      </c>
      <c r="B306" s="6" t="s">
        <v>300</v>
      </c>
      <c r="C306" s="133" t="s">
        <v>14</v>
      </c>
      <c r="D306" s="133">
        <v>2008</v>
      </c>
      <c r="E306" s="41">
        <v>599</v>
      </c>
      <c r="F306" s="41"/>
      <c r="G306" s="58">
        <v>1468205</v>
      </c>
      <c r="H306" s="58"/>
      <c r="I306" s="58">
        <f t="shared" si="0"/>
        <v>0</v>
      </c>
      <c r="J306" s="35" t="s">
        <v>22</v>
      </c>
      <c r="K306" s="4"/>
    </row>
    <row r="307" spans="1:11" ht="31.5" x14ac:dyDescent="0.3">
      <c r="A307" s="133">
        <v>8</v>
      </c>
      <c r="B307" s="6" t="s">
        <v>301</v>
      </c>
      <c r="C307" s="133" t="s">
        <v>14</v>
      </c>
      <c r="D307" s="133">
        <v>2011</v>
      </c>
      <c r="E307" s="41">
        <v>125</v>
      </c>
      <c r="F307" s="41"/>
      <c r="G307" s="58">
        <v>289376</v>
      </c>
      <c r="H307" s="58">
        <v>153567</v>
      </c>
      <c r="I307" s="58">
        <f t="shared" si="0"/>
        <v>153567</v>
      </c>
      <c r="J307" s="35" t="s">
        <v>22</v>
      </c>
      <c r="K307" s="4"/>
    </row>
    <row r="308" spans="1:11" ht="31.5" x14ac:dyDescent="0.3">
      <c r="A308" s="133">
        <v>9</v>
      </c>
      <c r="B308" s="6" t="s">
        <v>302</v>
      </c>
      <c r="C308" s="133" t="s">
        <v>14</v>
      </c>
      <c r="D308" s="133">
        <v>2012</v>
      </c>
      <c r="E308" s="41">
        <v>20</v>
      </c>
      <c r="F308" s="41"/>
      <c r="G308" s="58">
        <v>62504</v>
      </c>
      <c r="H308" s="58">
        <v>25939</v>
      </c>
      <c r="I308" s="58">
        <f t="shared" si="0"/>
        <v>25939</v>
      </c>
      <c r="J308" s="35" t="s">
        <v>22</v>
      </c>
      <c r="K308" s="4"/>
    </row>
    <row r="309" spans="1:11" ht="31.5" x14ac:dyDescent="0.3">
      <c r="A309" s="133">
        <v>10</v>
      </c>
      <c r="B309" s="6" t="s">
        <v>303</v>
      </c>
      <c r="C309" s="133" t="s">
        <v>14</v>
      </c>
      <c r="D309" s="133">
        <v>2020</v>
      </c>
      <c r="E309" s="41">
        <v>512.5</v>
      </c>
      <c r="F309" s="41"/>
      <c r="G309" s="58">
        <v>3110502</v>
      </c>
      <c r="H309" s="58">
        <v>2612822</v>
      </c>
      <c r="I309" s="58">
        <f t="shared" si="0"/>
        <v>2612822</v>
      </c>
      <c r="J309" s="35" t="s">
        <v>22</v>
      </c>
      <c r="K309" s="4"/>
    </row>
    <row r="310" spans="1:11" ht="31.5" x14ac:dyDescent="0.3">
      <c r="A310" s="133">
        <v>11</v>
      </c>
      <c r="B310" s="6" t="s">
        <v>304</v>
      </c>
      <c r="C310" s="133" t="s">
        <v>14</v>
      </c>
      <c r="D310" s="133">
        <v>2021</v>
      </c>
      <c r="E310" s="41">
        <v>958.23</v>
      </c>
      <c r="F310" s="41"/>
      <c r="G310" s="58">
        <v>5893477</v>
      </c>
      <c r="H310" s="58">
        <v>5186260</v>
      </c>
      <c r="I310" s="58">
        <f t="shared" si="0"/>
        <v>5186260</v>
      </c>
      <c r="J310" s="35" t="s">
        <v>22</v>
      </c>
      <c r="K310" s="4"/>
    </row>
    <row r="311" spans="1:11" ht="23.25" customHeight="1" x14ac:dyDescent="0.3">
      <c r="A311" s="14">
        <v>41</v>
      </c>
      <c r="B311" s="15" t="s">
        <v>306</v>
      </c>
      <c r="C311" s="16"/>
      <c r="D311" s="14"/>
      <c r="E311" s="16"/>
      <c r="F311" s="16"/>
      <c r="G311" s="16"/>
      <c r="H311" s="16"/>
      <c r="I311" s="16"/>
      <c r="J311" s="15"/>
      <c r="K311" s="33"/>
    </row>
    <row r="312" spans="1:11" ht="31.5" x14ac:dyDescent="0.3">
      <c r="A312" s="133">
        <v>1</v>
      </c>
      <c r="B312" s="6" t="s">
        <v>13</v>
      </c>
      <c r="C312" s="133" t="s">
        <v>14</v>
      </c>
      <c r="D312" s="133">
        <v>2009</v>
      </c>
      <c r="E312" s="41">
        <v>7798</v>
      </c>
      <c r="F312" s="41">
        <v>9238.6</v>
      </c>
      <c r="G312" s="58">
        <v>7798000</v>
      </c>
      <c r="H312" s="58">
        <v>25498536</v>
      </c>
      <c r="I312" s="58">
        <f>H312</f>
        <v>25498536</v>
      </c>
      <c r="J312" s="6" t="s">
        <v>307</v>
      </c>
      <c r="K312" s="4"/>
    </row>
    <row r="313" spans="1:11" ht="31.5" x14ac:dyDescent="0.3">
      <c r="A313" s="133">
        <v>2</v>
      </c>
      <c r="B313" s="6" t="s">
        <v>57</v>
      </c>
      <c r="C313" s="133" t="s">
        <v>14</v>
      </c>
      <c r="D313" s="133">
        <v>2020</v>
      </c>
      <c r="E313" s="41">
        <v>524</v>
      </c>
      <c r="F313" s="41"/>
      <c r="G313" s="58">
        <v>9289008</v>
      </c>
      <c r="H313" s="58"/>
      <c r="I313" s="58"/>
      <c r="J313" s="2" t="s">
        <v>22</v>
      </c>
      <c r="K313" s="4"/>
    </row>
    <row r="314" spans="1:11" ht="31.5" x14ac:dyDescent="0.3">
      <c r="A314" s="133">
        <v>3</v>
      </c>
      <c r="B314" s="2" t="s">
        <v>308</v>
      </c>
      <c r="C314" s="1" t="s">
        <v>14</v>
      </c>
      <c r="D314" s="1">
        <v>2005</v>
      </c>
      <c r="E314" s="41">
        <v>490</v>
      </c>
      <c r="F314" s="41"/>
      <c r="G314" s="58">
        <v>990353</v>
      </c>
      <c r="H314" s="58"/>
      <c r="I314" s="58"/>
      <c r="J314" s="2" t="s">
        <v>22</v>
      </c>
      <c r="K314" s="4"/>
    </row>
    <row r="315" spans="1:11" ht="31.5" x14ac:dyDescent="0.3">
      <c r="A315" s="133">
        <v>4</v>
      </c>
      <c r="B315" s="2" t="s">
        <v>309</v>
      </c>
      <c r="C315" s="1" t="s">
        <v>14</v>
      </c>
      <c r="D315" s="1">
        <v>1996</v>
      </c>
      <c r="E315" s="41">
        <v>12000</v>
      </c>
      <c r="F315" s="41"/>
      <c r="G315" s="58">
        <v>7096210</v>
      </c>
      <c r="H315" s="58"/>
      <c r="I315" s="58"/>
      <c r="J315" s="2" t="s">
        <v>310</v>
      </c>
      <c r="K315" s="4"/>
    </row>
    <row r="316" spans="1:11" ht="31.5" x14ac:dyDescent="0.3">
      <c r="A316" s="133">
        <v>5</v>
      </c>
      <c r="B316" s="2" t="s">
        <v>311</v>
      </c>
      <c r="C316" s="1" t="s">
        <v>172</v>
      </c>
      <c r="D316" s="1">
        <v>2003</v>
      </c>
      <c r="E316" s="41">
        <v>25</v>
      </c>
      <c r="F316" s="41"/>
      <c r="G316" s="58">
        <v>450000</v>
      </c>
      <c r="H316" s="58"/>
      <c r="I316" s="58"/>
      <c r="J316" s="2" t="s">
        <v>312</v>
      </c>
      <c r="K316" s="4"/>
    </row>
    <row r="317" spans="1:11" ht="24.75" customHeight="1" x14ac:dyDescent="0.3">
      <c r="A317" s="133">
        <v>6</v>
      </c>
      <c r="B317" s="6" t="s">
        <v>313</v>
      </c>
      <c r="C317" s="133" t="s">
        <v>172</v>
      </c>
      <c r="D317" s="133">
        <v>2000</v>
      </c>
      <c r="E317" s="41">
        <v>374</v>
      </c>
      <c r="F317" s="41"/>
      <c r="G317" s="58">
        <v>852582</v>
      </c>
      <c r="H317" s="58"/>
      <c r="I317" s="58"/>
      <c r="J317" s="6" t="s">
        <v>314</v>
      </c>
      <c r="K317" s="4"/>
    </row>
    <row r="318" spans="1:11" x14ac:dyDescent="0.3">
      <c r="A318" s="14">
        <v>42</v>
      </c>
      <c r="B318" s="15" t="s">
        <v>315</v>
      </c>
      <c r="C318" s="16"/>
      <c r="D318" s="14"/>
      <c r="E318" s="16"/>
      <c r="F318" s="16"/>
      <c r="G318" s="16"/>
      <c r="H318" s="16"/>
      <c r="I318" s="16"/>
      <c r="J318" s="15"/>
      <c r="K318" s="33"/>
    </row>
    <row r="319" spans="1:11" ht="31.5" x14ac:dyDescent="0.3">
      <c r="A319" s="133">
        <v>1</v>
      </c>
      <c r="B319" s="6" t="s">
        <v>13</v>
      </c>
      <c r="C319" s="133" t="s">
        <v>14</v>
      </c>
      <c r="D319" s="133">
        <v>1956</v>
      </c>
      <c r="E319" s="41">
        <v>37476</v>
      </c>
      <c r="F319" s="41"/>
      <c r="G319" s="58">
        <v>76934175</v>
      </c>
      <c r="H319" s="58">
        <v>281070000</v>
      </c>
      <c r="I319" s="58">
        <f>H319</f>
        <v>281070000</v>
      </c>
      <c r="J319" s="10" t="s">
        <v>19</v>
      </c>
      <c r="K319" s="4"/>
    </row>
    <row r="320" spans="1:11" ht="31.5" x14ac:dyDescent="0.3">
      <c r="A320" s="133">
        <v>2</v>
      </c>
      <c r="B320" s="6" t="s">
        <v>324</v>
      </c>
      <c r="C320" s="133" t="s">
        <v>225</v>
      </c>
      <c r="D320" s="133">
        <v>2023</v>
      </c>
      <c r="E320" s="41">
        <v>1</v>
      </c>
      <c r="F320" s="41"/>
      <c r="G320" s="58">
        <v>1132878</v>
      </c>
      <c r="H320" s="58"/>
      <c r="I320" s="58">
        <v>981752.07499999995</v>
      </c>
      <c r="J320" s="6" t="s">
        <v>22</v>
      </c>
      <c r="K320" s="4"/>
    </row>
    <row r="321" spans="1:11" ht="31.5" x14ac:dyDescent="0.3">
      <c r="A321" s="133">
        <v>3</v>
      </c>
      <c r="B321" s="6" t="s">
        <v>316</v>
      </c>
      <c r="C321" s="133" t="s">
        <v>225</v>
      </c>
      <c r="D321" s="133">
        <v>2021</v>
      </c>
      <c r="E321" s="41">
        <v>1</v>
      </c>
      <c r="F321" s="41"/>
      <c r="G321" s="58">
        <v>1298076</v>
      </c>
      <c r="H321" s="58"/>
      <c r="I321" s="58">
        <v>908653.2</v>
      </c>
      <c r="J321" s="6" t="s">
        <v>22</v>
      </c>
      <c r="K321" s="4"/>
    </row>
    <row r="322" spans="1:11" ht="31.5" x14ac:dyDescent="0.3">
      <c r="A322" s="133">
        <v>4</v>
      </c>
      <c r="B322" s="6" t="s">
        <v>317</v>
      </c>
      <c r="C322" s="133" t="s">
        <v>14</v>
      </c>
      <c r="D322" s="133">
        <v>2021</v>
      </c>
      <c r="E322" s="41">
        <v>299.5</v>
      </c>
      <c r="F322" s="41"/>
      <c r="G322" s="58">
        <v>2396233</v>
      </c>
      <c r="H322" s="58"/>
      <c r="I322" s="58">
        <v>1916746.7767</v>
      </c>
      <c r="J322" s="6" t="s">
        <v>22</v>
      </c>
      <c r="K322" s="4"/>
    </row>
    <row r="323" spans="1:11" ht="31.5" x14ac:dyDescent="0.3">
      <c r="A323" s="133">
        <v>5</v>
      </c>
      <c r="B323" s="6" t="s">
        <v>318</v>
      </c>
      <c r="C323" s="133" t="s">
        <v>14</v>
      </c>
      <c r="D323" s="133">
        <v>2004</v>
      </c>
      <c r="E323" s="41">
        <v>300</v>
      </c>
      <c r="F323" s="41">
        <v>447</v>
      </c>
      <c r="G323" s="58">
        <v>675310</v>
      </c>
      <c r="H323" s="58">
        <v>2130246</v>
      </c>
      <c r="I323" s="58">
        <v>1454936</v>
      </c>
      <c r="J323" s="6" t="s">
        <v>319</v>
      </c>
      <c r="K323" s="4"/>
    </row>
    <row r="324" spans="1:11" ht="31.5" x14ac:dyDescent="0.3">
      <c r="A324" s="133">
        <v>6</v>
      </c>
      <c r="B324" s="6" t="s">
        <v>320</v>
      </c>
      <c r="C324" s="133" t="s">
        <v>14</v>
      </c>
      <c r="D324" s="133">
        <v>1996</v>
      </c>
      <c r="E324" s="41">
        <v>2360</v>
      </c>
      <c r="F324" s="41"/>
      <c r="G324" s="58">
        <v>2676735</v>
      </c>
      <c r="H324" s="58">
        <v>4410636</v>
      </c>
      <c r="I324" s="58">
        <v>1880748.5</v>
      </c>
      <c r="J324" s="6" t="s">
        <v>319</v>
      </c>
      <c r="K324" s="4"/>
    </row>
    <row r="325" spans="1:11" ht="31.5" x14ac:dyDescent="0.3">
      <c r="A325" s="133">
        <v>7</v>
      </c>
      <c r="B325" s="6" t="s">
        <v>321</v>
      </c>
      <c r="C325" s="133" t="s">
        <v>14</v>
      </c>
      <c r="D325" s="133">
        <v>1995</v>
      </c>
      <c r="E325" s="41">
        <v>374</v>
      </c>
      <c r="F325" s="41">
        <v>456</v>
      </c>
      <c r="G325" s="58">
        <v>264854</v>
      </c>
      <c r="H325" s="58">
        <v>1315429</v>
      </c>
      <c r="I325" s="58">
        <v>718474506</v>
      </c>
      <c r="J325" s="6" t="s">
        <v>319</v>
      </c>
      <c r="K325" s="4"/>
    </row>
    <row r="326" spans="1:11" ht="31.5" x14ac:dyDescent="0.3">
      <c r="A326" s="133">
        <v>8</v>
      </c>
      <c r="B326" s="6" t="s">
        <v>322</v>
      </c>
      <c r="C326" s="133" t="s">
        <v>14</v>
      </c>
      <c r="D326" s="133">
        <v>2006</v>
      </c>
      <c r="E326" s="41">
        <v>3450</v>
      </c>
      <c r="F326" s="41"/>
      <c r="G326" s="58">
        <v>8784480</v>
      </c>
      <c r="H326" s="58">
        <v>9936675</v>
      </c>
      <c r="I326" s="58">
        <v>5152417.4519999996</v>
      </c>
      <c r="J326" s="6" t="s">
        <v>319</v>
      </c>
      <c r="K326" s="4"/>
    </row>
    <row r="327" spans="1:11" ht="31.5" x14ac:dyDescent="0.3">
      <c r="A327" s="133">
        <v>9</v>
      </c>
      <c r="B327" s="6" t="s">
        <v>323</v>
      </c>
      <c r="C327" s="133" t="s">
        <v>14</v>
      </c>
      <c r="D327" s="133">
        <v>1995</v>
      </c>
      <c r="E327" s="41">
        <v>518</v>
      </c>
      <c r="F327" s="41"/>
      <c r="G327" s="58">
        <v>399997</v>
      </c>
      <c r="H327" s="58">
        <v>883035</v>
      </c>
      <c r="I327" s="58">
        <v>483038</v>
      </c>
      <c r="J327" s="6" t="s">
        <v>319</v>
      </c>
      <c r="K327" s="4"/>
    </row>
    <row r="328" spans="1:11" x14ac:dyDescent="0.3">
      <c r="A328" s="14">
        <v>43</v>
      </c>
      <c r="B328" s="15" t="s">
        <v>100</v>
      </c>
      <c r="C328" s="16"/>
      <c r="D328" s="14"/>
      <c r="E328" s="16"/>
      <c r="F328" s="16"/>
      <c r="G328" s="16"/>
      <c r="H328" s="16"/>
      <c r="I328" s="16"/>
      <c r="J328" s="15"/>
      <c r="K328" s="16"/>
    </row>
    <row r="329" spans="1:11" ht="31.5" x14ac:dyDescent="0.3">
      <c r="A329" s="133">
        <v>1</v>
      </c>
      <c r="B329" s="6" t="s">
        <v>13</v>
      </c>
      <c r="C329" s="133" t="s">
        <v>14</v>
      </c>
      <c r="D329" s="133">
        <v>2010</v>
      </c>
      <c r="E329" s="41">
        <v>18408.3</v>
      </c>
      <c r="F329" s="93"/>
      <c r="G329" s="58">
        <v>5651700</v>
      </c>
      <c r="H329" s="58">
        <v>8617975</v>
      </c>
      <c r="I329" s="58">
        <f>H329</f>
        <v>8617975</v>
      </c>
      <c r="J329" s="10" t="s">
        <v>19</v>
      </c>
      <c r="K329" s="4"/>
    </row>
    <row r="330" spans="1:11" ht="31.5" x14ac:dyDescent="0.3">
      <c r="A330" s="133">
        <v>2</v>
      </c>
      <c r="B330" s="6" t="s">
        <v>101</v>
      </c>
      <c r="C330" s="133" t="s">
        <v>14</v>
      </c>
      <c r="D330" s="133">
        <v>2010</v>
      </c>
      <c r="E330" s="41">
        <v>1092</v>
      </c>
      <c r="F330" s="5"/>
      <c r="G330" s="58">
        <v>3632113</v>
      </c>
      <c r="H330" s="58">
        <f>G330+728918</f>
        <v>4361031</v>
      </c>
      <c r="I330" s="58">
        <v>1526092</v>
      </c>
      <c r="J330" s="6" t="s">
        <v>20</v>
      </c>
      <c r="K330" s="4"/>
    </row>
    <row r="331" spans="1:11" ht="31.5" x14ac:dyDescent="0.3">
      <c r="A331" s="133">
        <v>3</v>
      </c>
      <c r="B331" s="6" t="s">
        <v>102</v>
      </c>
      <c r="C331" s="133" t="s">
        <v>103</v>
      </c>
      <c r="D331" s="133">
        <v>2014</v>
      </c>
      <c r="E331" s="41">
        <v>50</v>
      </c>
      <c r="F331" s="133"/>
      <c r="G331" s="58">
        <v>568312</v>
      </c>
      <c r="H331" s="58"/>
      <c r="I331" s="58" t="s">
        <v>325</v>
      </c>
      <c r="J331" s="78" t="s">
        <v>22</v>
      </c>
      <c r="K331" s="4"/>
    </row>
    <row r="332" spans="1:11" ht="31.5" x14ac:dyDescent="0.3">
      <c r="A332" s="133">
        <v>4</v>
      </c>
      <c r="B332" s="6" t="s">
        <v>326</v>
      </c>
      <c r="C332" s="133" t="s">
        <v>172</v>
      </c>
      <c r="D332" s="133">
        <v>2017</v>
      </c>
      <c r="E332" s="41">
        <v>27.7</v>
      </c>
      <c r="F332" s="4"/>
      <c r="G332" s="58">
        <v>242149</v>
      </c>
      <c r="H332" s="58"/>
      <c r="I332" s="58">
        <f>137225-(G332*6.67%)</f>
        <v>121073.6617</v>
      </c>
      <c r="J332" s="78" t="s">
        <v>22</v>
      </c>
      <c r="K332" s="4"/>
    </row>
    <row r="333" spans="1:11" ht="31.5" x14ac:dyDescent="0.3">
      <c r="A333" s="133">
        <v>5</v>
      </c>
      <c r="B333" s="6" t="s">
        <v>327</v>
      </c>
      <c r="C333" s="133" t="s">
        <v>172</v>
      </c>
      <c r="D333" s="133">
        <v>2017</v>
      </c>
      <c r="E333" s="41">
        <v>46.2</v>
      </c>
      <c r="F333" s="4"/>
      <c r="G333" s="58">
        <v>272546</v>
      </c>
      <c r="H333" s="58"/>
      <c r="I333" s="58">
        <f>154451-(G333*6.67%)</f>
        <v>136272.18179999999</v>
      </c>
      <c r="J333" s="78" t="s">
        <v>22</v>
      </c>
      <c r="K333" s="4"/>
    </row>
    <row r="334" spans="1:11" ht="31.5" x14ac:dyDescent="0.3">
      <c r="A334" s="133">
        <v>6</v>
      </c>
      <c r="B334" s="6" t="s">
        <v>328</v>
      </c>
      <c r="C334" s="133" t="s">
        <v>172</v>
      </c>
      <c r="D334" s="133">
        <v>2011</v>
      </c>
      <c r="E334" s="41">
        <v>80</v>
      </c>
      <c r="F334" s="4"/>
      <c r="G334" s="58">
        <v>151773</v>
      </c>
      <c r="H334" s="58"/>
      <c r="I334" s="58" t="s">
        <v>325</v>
      </c>
      <c r="J334" s="78" t="s">
        <v>22</v>
      </c>
      <c r="K334" s="4"/>
    </row>
    <row r="335" spans="1:11" ht="31.5" x14ac:dyDescent="0.3">
      <c r="A335" s="133">
        <v>7</v>
      </c>
      <c r="B335" s="6" t="s">
        <v>329</v>
      </c>
      <c r="C335" s="133" t="s">
        <v>172</v>
      </c>
      <c r="D335" s="133">
        <v>2013</v>
      </c>
      <c r="E335" s="41">
        <v>120</v>
      </c>
      <c r="F335" s="4"/>
      <c r="G335" s="58">
        <v>298916</v>
      </c>
      <c r="H335" s="58"/>
      <c r="I335" s="58" t="s">
        <v>325</v>
      </c>
      <c r="J335" s="78" t="s">
        <v>22</v>
      </c>
      <c r="K335" s="4"/>
    </row>
    <row r="336" spans="1:11" x14ac:dyDescent="0.3">
      <c r="A336" s="14">
        <v>44</v>
      </c>
      <c r="B336" s="15" t="s">
        <v>330</v>
      </c>
      <c r="C336" s="16"/>
      <c r="D336" s="14"/>
      <c r="E336" s="16"/>
      <c r="F336" s="16"/>
      <c r="G336" s="16"/>
      <c r="H336" s="16"/>
      <c r="I336" s="16"/>
      <c r="J336" s="15"/>
      <c r="K336" s="16"/>
    </row>
    <row r="337" spans="1:11" ht="47.25" x14ac:dyDescent="0.3">
      <c r="A337" s="133">
        <v>1</v>
      </c>
      <c r="B337" s="6" t="s">
        <v>13</v>
      </c>
      <c r="C337" s="133" t="s">
        <v>14</v>
      </c>
      <c r="D337" s="133">
        <v>2016</v>
      </c>
      <c r="E337" s="45">
        <v>26775.8</v>
      </c>
      <c r="F337" s="45">
        <v>27495.200000000001</v>
      </c>
      <c r="G337" s="58">
        <v>25033600</v>
      </c>
      <c r="H337" s="58">
        <v>93715300</v>
      </c>
      <c r="I337" s="58">
        <f>H337</f>
        <v>93715300</v>
      </c>
      <c r="J337" s="10" t="s">
        <v>331</v>
      </c>
      <c r="K337" s="4"/>
    </row>
    <row r="338" spans="1:11" ht="31.5" x14ac:dyDescent="0.3">
      <c r="A338" s="133">
        <v>2</v>
      </c>
      <c r="B338" s="6" t="s">
        <v>332</v>
      </c>
      <c r="C338" s="133" t="s">
        <v>14</v>
      </c>
      <c r="D338" s="133">
        <v>2000</v>
      </c>
      <c r="E338" s="45">
        <v>1500</v>
      </c>
      <c r="F338" s="45"/>
      <c r="G338" s="58">
        <v>1080200</v>
      </c>
      <c r="H338" s="58">
        <v>2237985</v>
      </c>
      <c r="I338" s="58"/>
      <c r="J338" s="6" t="s">
        <v>20</v>
      </c>
      <c r="K338" s="4"/>
    </row>
    <row r="339" spans="1:11" ht="31.5" x14ac:dyDescent="0.3">
      <c r="A339" s="133">
        <v>3</v>
      </c>
      <c r="B339" s="6" t="s">
        <v>333</v>
      </c>
      <c r="C339" s="133" t="s">
        <v>14</v>
      </c>
      <c r="D339" s="133">
        <v>2003</v>
      </c>
      <c r="E339" s="45">
        <v>1400</v>
      </c>
      <c r="F339" s="45"/>
      <c r="G339" s="58">
        <v>2534331</v>
      </c>
      <c r="H339" s="58">
        <v>3614531</v>
      </c>
      <c r="I339" s="58"/>
      <c r="J339" s="6" t="s">
        <v>20</v>
      </c>
      <c r="K339" s="4"/>
    </row>
    <row r="340" spans="1:11" ht="31.5" x14ac:dyDescent="0.3">
      <c r="A340" s="133">
        <v>4</v>
      </c>
      <c r="B340" s="6" t="s">
        <v>334</v>
      </c>
      <c r="C340" s="133" t="s">
        <v>14</v>
      </c>
      <c r="D340" s="133">
        <v>2023</v>
      </c>
      <c r="E340" s="45" t="s">
        <v>335</v>
      </c>
      <c r="F340" s="45"/>
      <c r="G340" s="58">
        <v>256312</v>
      </c>
      <c r="H340" s="58"/>
      <c r="I340" s="58">
        <v>230680</v>
      </c>
      <c r="J340" s="6" t="s">
        <v>336</v>
      </c>
      <c r="K340" s="4"/>
    </row>
    <row r="341" spans="1:11" ht="31.5" x14ac:dyDescent="0.3">
      <c r="A341" s="133">
        <v>5</v>
      </c>
      <c r="B341" s="6" t="s">
        <v>337</v>
      </c>
      <c r="C341" s="133" t="s">
        <v>14</v>
      </c>
      <c r="D341" s="133">
        <v>2023</v>
      </c>
      <c r="E341" s="45" t="s">
        <v>338</v>
      </c>
      <c r="F341" s="45"/>
      <c r="G341" s="58">
        <v>263586</v>
      </c>
      <c r="H341" s="58"/>
      <c r="I341" s="58">
        <v>237211</v>
      </c>
      <c r="J341" s="6" t="s">
        <v>336</v>
      </c>
      <c r="K341" s="4"/>
    </row>
    <row r="342" spans="1:11" ht="31.5" x14ac:dyDescent="0.3">
      <c r="A342" s="133">
        <v>6</v>
      </c>
      <c r="B342" s="6" t="s">
        <v>283</v>
      </c>
      <c r="C342" s="133" t="s">
        <v>14</v>
      </c>
      <c r="D342" s="133">
        <v>2023</v>
      </c>
      <c r="E342" s="45">
        <v>147</v>
      </c>
      <c r="F342" s="45"/>
      <c r="G342" s="58">
        <v>230058</v>
      </c>
      <c r="H342" s="58"/>
      <c r="I342" s="58">
        <v>288052</v>
      </c>
      <c r="J342" s="6" t="s">
        <v>336</v>
      </c>
      <c r="K342" s="4"/>
    </row>
    <row r="343" spans="1:11" ht="31.5" x14ac:dyDescent="0.3">
      <c r="A343" s="133">
        <v>7</v>
      </c>
      <c r="B343" s="6" t="s">
        <v>119</v>
      </c>
      <c r="C343" s="133" t="s">
        <v>14</v>
      </c>
      <c r="D343" s="133">
        <v>2023</v>
      </c>
      <c r="E343" s="45" t="s">
        <v>339</v>
      </c>
      <c r="F343" s="45"/>
      <c r="G343" s="58">
        <v>849735</v>
      </c>
      <c r="H343" s="58"/>
      <c r="I343" s="58">
        <v>764761</v>
      </c>
      <c r="J343" s="6" t="s">
        <v>336</v>
      </c>
      <c r="K343" s="4"/>
    </row>
    <row r="344" spans="1:11" ht="31.5" x14ac:dyDescent="0.3">
      <c r="A344" s="133">
        <v>8</v>
      </c>
      <c r="B344" s="6" t="s">
        <v>186</v>
      </c>
      <c r="C344" s="133" t="s">
        <v>14</v>
      </c>
      <c r="D344" s="133">
        <v>2023</v>
      </c>
      <c r="E344" s="45">
        <v>3105</v>
      </c>
      <c r="F344" s="45"/>
      <c r="G344" s="58">
        <v>988282</v>
      </c>
      <c r="H344" s="58"/>
      <c r="I344" s="58">
        <v>889453</v>
      </c>
      <c r="J344" s="6" t="s">
        <v>336</v>
      </c>
      <c r="K344" s="4"/>
    </row>
    <row r="345" spans="1:11" ht="31.5" x14ac:dyDescent="0.3">
      <c r="A345" s="133">
        <v>9</v>
      </c>
      <c r="B345" s="6" t="s">
        <v>340</v>
      </c>
      <c r="C345" s="133" t="s">
        <v>106</v>
      </c>
      <c r="D345" s="133">
        <v>2023</v>
      </c>
      <c r="E345" s="41"/>
      <c r="F345" s="41"/>
      <c r="G345" s="58">
        <v>490000</v>
      </c>
      <c r="H345" s="58"/>
      <c r="I345" s="58">
        <v>441000</v>
      </c>
      <c r="J345" s="6" t="s">
        <v>336</v>
      </c>
      <c r="K345" s="4"/>
    </row>
    <row r="346" spans="1:11" x14ac:dyDescent="0.3">
      <c r="A346" s="14">
        <v>45</v>
      </c>
      <c r="B346" s="15" t="s">
        <v>341</v>
      </c>
      <c r="C346" s="16"/>
      <c r="D346" s="14"/>
      <c r="E346" s="16"/>
      <c r="F346" s="16"/>
      <c r="G346" s="16"/>
      <c r="H346" s="16"/>
      <c r="I346" s="16"/>
      <c r="J346" s="15"/>
      <c r="K346" s="33"/>
    </row>
    <row r="347" spans="1:11" ht="31.5" x14ac:dyDescent="0.3">
      <c r="A347" s="17">
        <v>1</v>
      </c>
      <c r="B347" s="21" t="s">
        <v>13</v>
      </c>
      <c r="C347" s="17" t="s">
        <v>14</v>
      </c>
      <c r="D347" s="17">
        <v>2020</v>
      </c>
      <c r="E347" s="45">
        <v>22409</v>
      </c>
      <c r="F347" s="45">
        <v>22409</v>
      </c>
      <c r="G347" s="58">
        <v>22409000</v>
      </c>
      <c r="H347" s="58">
        <v>109804100</v>
      </c>
      <c r="I347" s="58">
        <f>H347</f>
        <v>109804100</v>
      </c>
      <c r="J347" s="23" t="s">
        <v>19</v>
      </c>
      <c r="K347" s="20"/>
    </row>
    <row r="348" spans="1:11" ht="31.5" x14ac:dyDescent="0.3">
      <c r="A348" s="17">
        <v>2</v>
      </c>
      <c r="B348" s="21" t="s">
        <v>342</v>
      </c>
      <c r="C348" s="17" t="s">
        <v>343</v>
      </c>
      <c r="D348" s="17">
        <v>2018</v>
      </c>
      <c r="E348" s="45">
        <v>1</v>
      </c>
      <c r="F348" s="45"/>
      <c r="G348" s="58">
        <v>547181.1</v>
      </c>
      <c r="H348" s="58"/>
      <c r="I348" s="58">
        <v>68397.638000000006</v>
      </c>
      <c r="J348" s="21" t="s">
        <v>344</v>
      </c>
      <c r="K348" s="20"/>
    </row>
    <row r="349" spans="1:11" ht="31.5" x14ac:dyDescent="0.3">
      <c r="A349" s="17">
        <v>3</v>
      </c>
      <c r="B349" s="21" t="s">
        <v>345</v>
      </c>
      <c r="C349" s="17" t="s">
        <v>103</v>
      </c>
      <c r="D349" s="17">
        <v>2019</v>
      </c>
      <c r="E349" s="45">
        <v>100</v>
      </c>
      <c r="F349" s="45"/>
      <c r="G349" s="58">
        <v>709023.6</v>
      </c>
      <c r="H349" s="58"/>
      <c r="I349" s="58">
        <v>177255.9</v>
      </c>
      <c r="J349" s="21" t="s">
        <v>344</v>
      </c>
      <c r="K349" s="20"/>
    </row>
    <row r="350" spans="1:11" ht="31.5" x14ac:dyDescent="0.3">
      <c r="A350" s="17">
        <v>4</v>
      </c>
      <c r="B350" s="21" t="s">
        <v>346</v>
      </c>
      <c r="C350" s="17" t="s">
        <v>14</v>
      </c>
      <c r="D350" s="17">
        <v>2018</v>
      </c>
      <c r="E350" s="45">
        <v>592</v>
      </c>
      <c r="F350" s="45"/>
      <c r="G350" s="58">
        <v>557658.69999999995</v>
      </c>
      <c r="H350" s="58"/>
      <c r="I350" s="58">
        <v>69707.338000000003</v>
      </c>
      <c r="J350" s="21" t="s">
        <v>344</v>
      </c>
      <c r="K350" s="20"/>
    </row>
    <row r="351" spans="1:11" ht="31.5" x14ac:dyDescent="0.3">
      <c r="A351" s="17">
        <v>5</v>
      </c>
      <c r="B351" s="21" t="s">
        <v>347</v>
      </c>
      <c r="C351" s="17" t="s">
        <v>103</v>
      </c>
      <c r="D351" s="17">
        <v>2018</v>
      </c>
      <c r="E351" s="45">
        <v>329.2</v>
      </c>
      <c r="F351" s="45"/>
      <c r="G351" s="58">
        <v>1975453</v>
      </c>
      <c r="H351" s="58"/>
      <c r="I351" s="58">
        <v>246931.625</v>
      </c>
      <c r="J351" s="21" t="s">
        <v>344</v>
      </c>
      <c r="K351" s="20"/>
    </row>
    <row r="352" spans="1:11" ht="31.5" x14ac:dyDescent="0.3">
      <c r="A352" s="17">
        <v>6</v>
      </c>
      <c r="B352" s="21" t="s">
        <v>348</v>
      </c>
      <c r="C352" s="17" t="s">
        <v>343</v>
      </c>
      <c r="D352" s="17">
        <v>2018</v>
      </c>
      <c r="E352" s="45">
        <v>1</v>
      </c>
      <c r="F352" s="45"/>
      <c r="G352" s="58">
        <v>1076684</v>
      </c>
      <c r="H352" s="58"/>
      <c r="I352" s="58">
        <v>134585.5</v>
      </c>
      <c r="J352" s="21" t="s">
        <v>344</v>
      </c>
      <c r="K352" s="20"/>
    </row>
    <row r="353" spans="1:11" ht="27" customHeight="1" x14ac:dyDescent="0.3">
      <c r="A353" s="111">
        <v>46</v>
      </c>
      <c r="B353" s="114" t="s">
        <v>356</v>
      </c>
      <c r="C353" s="112"/>
      <c r="D353" s="113"/>
      <c r="E353" s="112"/>
      <c r="F353" s="112"/>
      <c r="G353" s="112"/>
      <c r="H353" s="112"/>
      <c r="I353" s="112"/>
      <c r="J353" s="112"/>
      <c r="K353" s="112"/>
    </row>
    <row r="354" spans="1:11" ht="35.25" customHeight="1" x14ac:dyDescent="0.3">
      <c r="A354" s="107">
        <v>1</v>
      </c>
      <c r="B354" s="106" t="s">
        <v>13</v>
      </c>
      <c r="C354" s="107" t="s">
        <v>14</v>
      </c>
      <c r="D354" s="107">
        <v>1990</v>
      </c>
      <c r="E354" s="45">
        <v>12371</v>
      </c>
      <c r="F354" s="110"/>
      <c r="G354" s="58">
        <v>6185700</v>
      </c>
      <c r="H354" s="58">
        <v>66679690</v>
      </c>
      <c r="I354" s="58">
        <v>66679690</v>
      </c>
      <c r="J354" s="108" t="s">
        <v>19</v>
      </c>
      <c r="K354" s="106"/>
    </row>
    <row r="355" spans="1:11" ht="33.75" customHeight="1" x14ac:dyDescent="0.3">
      <c r="A355" s="111">
        <v>47</v>
      </c>
      <c r="B355" s="137" t="s">
        <v>360</v>
      </c>
      <c r="C355" s="138"/>
      <c r="D355" s="138"/>
      <c r="E355" s="139"/>
      <c r="F355" s="112"/>
      <c r="G355" s="112"/>
      <c r="H355" s="112"/>
      <c r="I355" s="112"/>
      <c r="J355" s="112"/>
      <c r="K355" s="112"/>
    </row>
    <row r="356" spans="1:11" ht="41.25" customHeight="1" x14ac:dyDescent="0.3">
      <c r="A356" s="107">
        <v>1</v>
      </c>
      <c r="B356" s="106" t="s">
        <v>13</v>
      </c>
      <c r="C356" s="107" t="s">
        <v>14</v>
      </c>
      <c r="D356" s="107">
        <v>2008</v>
      </c>
      <c r="E356" s="45">
        <v>20346</v>
      </c>
      <c r="F356" s="110"/>
      <c r="G356" s="58">
        <v>4467164</v>
      </c>
      <c r="H356" s="58">
        <v>64156300</v>
      </c>
      <c r="I356" s="58">
        <f>H356</f>
        <v>64156300</v>
      </c>
      <c r="J356" s="108" t="s">
        <v>19</v>
      </c>
      <c r="K356" s="106"/>
    </row>
    <row r="357" spans="1:11" ht="31.5" x14ac:dyDescent="0.3">
      <c r="A357" s="107">
        <v>2</v>
      </c>
      <c r="B357" s="118" t="s">
        <v>361</v>
      </c>
      <c r="C357" s="107" t="s">
        <v>14</v>
      </c>
      <c r="D357" s="107">
        <v>2012</v>
      </c>
      <c r="E357" s="45">
        <v>292</v>
      </c>
      <c r="F357" s="110"/>
      <c r="G357" s="58">
        <v>1136106</v>
      </c>
      <c r="H357" s="58">
        <v>2856338</v>
      </c>
      <c r="I357" s="58">
        <v>2104349.4389999998</v>
      </c>
      <c r="J357" s="109" t="s">
        <v>20</v>
      </c>
      <c r="K357" s="106"/>
    </row>
    <row r="358" spans="1:11" ht="25.5" customHeight="1" x14ac:dyDescent="0.3">
      <c r="A358" s="111">
        <v>48</v>
      </c>
      <c r="B358" s="114" t="s">
        <v>362</v>
      </c>
      <c r="C358" s="112"/>
      <c r="D358" s="113"/>
      <c r="E358" s="112"/>
      <c r="F358" s="112"/>
      <c r="G358" s="112"/>
      <c r="H358" s="112"/>
      <c r="I358" s="112"/>
      <c r="J358" s="112"/>
      <c r="K358" s="112"/>
    </row>
    <row r="359" spans="1:11" ht="31.5" x14ac:dyDescent="0.3">
      <c r="A359" s="107">
        <v>1</v>
      </c>
      <c r="B359" s="106" t="s">
        <v>13</v>
      </c>
      <c r="C359" s="107" t="s">
        <v>14</v>
      </c>
      <c r="D359" s="107">
        <v>2008</v>
      </c>
      <c r="E359" s="45">
        <v>38740.699999999997</v>
      </c>
      <c r="F359" s="110"/>
      <c r="G359" s="58">
        <v>19816144</v>
      </c>
      <c r="H359" s="58">
        <v>92509300</v>
      </c>
      <c r="I359" s="58">
        <f>H359</f>
        <v>92509300</v>
      </c>
      <c r="J359" s="108" t="s">
        <v>19</v>
      </c>
      <c r="K359" s="106"/>
    </row>
    <row r="360" spans="1:11" ht="31.5" x14ac:dyDescent="0.3">
      <c r="A360" s="107">
        <v>2</v>
      </c>
      <c r="B360" s="118" t="s">
        <v>363</v>
      </c>
      <c r="C360" s="107" t="s">
        <v>14</v>
      </c>
      <c r="D360" s="107">
        <v>2002</v>
      </c>
      <c r="E360" s="45">
        <v>572</v>
      </c>
      <c r="F360" s="110"/>
      <c r="G360" s="58">
        <v>788262</v>
      </c>
      <c r="H360" s="58">
        <v>7198467</v>
      </c>
      <c r="I360" s="58">
        <v>6410205</v>
      </c>
      <c r="J360" s="109" t="s">
        <v>20</v>
      </c>
      <c r="K360" s="106"/>
    </row>
    <row r="361" spans="1:11" ht="27" customHeight="1" x14ac:dyDescent="0.3">
      <c r="A361" s="111">
        <v>49</v>
      </c>
      <c r="B361" s="114" t="s">
        <v>368</v>
      </c>
      <c r="C361" s="112"/>
      <c r="D361" s="113"/>
      <c r="E361" s="112"/>
      <c r="F361" s="112"/>
      <c r="G361" s="112"/>
      <c r="H361" s="112"/>
      <c r="I361" s="112"/>
      <c r="J361" s="112"/>
      <c r="K361" s="112"/>
    </row>
    <row r="362" spans="1:11" ht="39.75" customHeight="1" x14ac:dyDescent="0.3">
      <c r="A362" s="107">
        <v>1</v>
      </c>
      <c r="B362" s="106" t="s">
        <v>13</v>
      </c>
      <c r="C362" s="107" t="s">
        <v>14</v>
      </c>
      <c r="D362" s="107">
        <v>2008</v>
      </c>
      <c r="E362" s="45">
        <v>3161</v>
      </c>
      <c r="F362" s="110"/>
      <c r="G362" s="58">
        <v>11959800</v>
      </c>
      <c r="H362" s="122">
        <v>27437480</v>
      </c>
      <c r="I362" s="58">
        <f>H362</f>
        <v>27437480</v>
      </c>
      <c r="J362" s="108" t="s">
        <v>19</v>
      </c>
      <c r="K362" s="106"/>
    </row>
    <row r="363" spans="1:11" ht="37.5" customHeight="1" x14ac:dyDescent="0.3">
      <c r="A363" s="107">
        <v>2</v>
      </c>
      <c r="B363" s="106" t="s">
        <v>13</v>
      </c>
      <c r="C363" s="107" t="s">
        <v>14</v>
      </c>
      <c r="D363" s="107">
        <v>2008</v>
      </c>
      <c r="E363" s="45">
        <v>606</v>
      </c>
      <c r="F363" s="110"/>
      <c r="G363" s="58">
        <v>1333640</v>
      </c>
      <c r="H363" s="122">
        <v>5260080</v>
      </c>
      <c r="I363" s="58">
        <f>H363</f>
        <v>5260080</v>
      </c>
      <c r="J363" s="108" t="s">
        <v>19</v>
      </c>
      <c r="K363" s="106"/>
    </row>
    <row r="364" spans="1:11" ht="31.5" x14ac:dyDescent="0.3">
      <c r="A364" s="107">
        <v>3</v>
      </c>
      <c r="B364" s="118" t="s">
        <v>80</v>
      </c>
      <c r="C364" s="107" t="s">
        <v>14</v>
      </c>
      <c r="D364" s="107">
        <v>1998</v>
      </c>
      <c r="E364" s="45">
        <v>118</v>
      </c>
      <c r="F364" s="110"/>
      <c r="G364" s="58">
        <v>56230</v>
      </c>
      <c r="H364" s="58"/>
      <c r="I364" s="58"/>
      <c r="J364" s="78" t="s">
        <v>22</v>
      </c>
      <c r="K364" s="106"/>
    </row>
  </sheetData>
  <mergeCells count="16">
    <mergeCell ref="G7:H7"/>
    <mergeCell ref="I7:I8"/>
    <mergeCell ref="J7:J8"/>
    <mergeCell ref="K7:K8"/>
    <mergeCell ref="C169:G169"/>
    <mergeCell ref="B355:E355"/>
    <mergeCell ref="A1:D1"/>
    <mergeCell ref="A2:D2"/>
    <mergeCell ref="A4:K4"/>
    <mergeCell ref="A5:K5"/>
    <mergeCell ref="J6:K6"/>
    <mergeCell ref="A7:A8"/>
    <mergeCell ref="B7:B8"/>
    <mergeCell ref="C7:C8"/>
    <mergeCell ref="D7:D8"/>
    <mergeCell ref="E7:F7"/>
  </mergeCells>
  <dataValidations count="2">
    <dataValidation type="list" allowBlank="1" showInputMessage="1" showErrorMessage="1" sqref="B236:B244">
      <formula1>LTS</formula1>
    </dataValidation>
    <dataValidation type="list" allowBlank="1" showInputMessage="1" showErrorMessage="1" sqref="D236:D247">
      <formula1>Data_Year</formula1>
    </dataValidation>
  </dataValidations>
  <pageMargins left="0.11811023622047245" right="0.11811023622047245" top="0.55118110236220474" bottom="0.35433070866141736" header="0.31496062992125984" footer="0.31496062992125984"/>
  <pageSetup paperSize="9" scale="80"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Mẫu ĐỀ NGHỊ </vt:lpstr>
      <vt:lpstr>Mẫu ĐV cũ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 Hien</dc:creator>
  <cp:lastModifiedBy>Mr Hien</cp:lastModifiedBy>
  <cp:lastPrinted>2025-01-13T14:27:51Z</cp:lastPrinted>
  <dcterms:created xsi:type="dcterms:W3CDTF">2025-01-07T14:10:46Z</dcterms:created>
  <dcterms:modified xsi:type="dcterms:W3CDTF">2025-04-24T10:10:36Z</dcterms:modified>
</cp:coreProperties>
</file>